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30" windowWidth="22275" windowHeight="7905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K19" i="8" l="1"/>
  <c r="J19" i="8"/>
  <c r="I19" i="8"/>
  <c r="H19" i="8"/>
  <c r="G19" i="8"/>
  <c r="F19" i="8"/>
  <c r="E19" i="8"/>
  <c r="D19" i="8"/>
  <c r="C19" i="8"/>
  <c r="M81" i="20" l="1"/>
  <c r="L81" i="20"/>
  <c r="K81" i="20"/>
  <c r="J81" i="20"/>
  <c r="J77" i="20" s="1"/>
  <c r="I81" i="20"/>
  <c r="H81" i="20"/>
  <c r="G81" i="20"/>
  <c r="F81" i="20"/>
  <c r="F77" i="20" s="1"/>
  <c r="E81" i="20"/>
  <c r="M78" i="20"/>
  <c r="M77" i="20" s="1"/>
  <c r="L78" i="20"/>
  <c r="K78" i="20"/>
  <c r="K77" i="20" s="1"/>
  <c r="J78" i="20"/>
  <c r="I78" i="20"/>
  <c r="I77" i="20" s="1"/>
  <c r="H78" i="20"/>
  <c r="G78" i="20"/>
  <c r="G77" i="20" s="1"/>
  <c r="F78" i="20"/>
  <c r="E78" i="20"/>
  <c r="E77" i="20" s="1"/>
  <c r="L77" i="20"/>
  <c r="H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J64" i="20" s="1"/>
  <c r="I68" i="20"/>
  <c r="H68" i="20"/>
  <c r="G68" i="20"/>
  <c r="F68" i="20"/>
  <c r="F64" i="20" s="1"/>
  <c r="E68" i="20"/>
  <c r="M65" i="20"/>
  <c r="M64" i="20" s="1"/>
  <c r="L65" i="20"/>
  <c r="K65" i="20"/>
  <c r="K64" i="20" s="1"/>
  <c r="J65" i="20"/>
  <c r="I65" i="20"/>
  <c r="I64" i="20" s="1"/>
  <c r="H65" i="20"/>
  <c r="G65" i="20"/>
  <c r="G64" i="20" s="1"/>
  <c r="F65" i="20"/>
  <c r="E65" i="20"/>
  <c r="E64" i="20" s="1"/>
  <c r="L64" i="20"/>
  <c r="H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J52" i="20" s="1"/>
  <c r="J51" i="20" s="1"/>
  <c r="I56" i="20"/>
  <c r="H56" i="20"/>
  <c r="G56" i="20"/>
  <c r="F56" i="20"/>
  <c r="F52" i="20" s="1"/>
  <c r="F51" i="20" s="1"/>
  <c r="E56" i="20"/>
  <c r="M53" i="20"/>
  <c r="M52" i="20" s="1"/>
  <c r="M51" i="20" s="1"/>
  <c r="L53" i="20"/>
  <c r="K53" i="20"/>
  <c r="K52" i="20" s="1"/>
  <c r="K51" i="20" s="1"/>
  <c r="J53" i="20"/>
  <c r="I53" i="20"/>
  <c r="I52" i="20" s="1"/>
  <c r="I51" i="20" s="1"/>
  <c r="H53" i="20"/>
  <c r="G53" i="20"/>
  <c r="G52" i="20" s="1"/>
  <c r="G51" i="20" s="1"/>
  <c r="F53" i="20"/>
  <c r="E53" i="20"/>
  <c r="E52" i="20" s="1"/>
  <c r="E51" i="20" s="1"/>
  <c r="L52" i="20"/>
  <c r="L51" i="20" s="1"/>
  <c r="H52" i="20"/>
  <c r="H51" i="20" s="1"/>
  <c r="M47" i="20"/>
  <c r="L47" i="20"/>
  <c r="K47" i="20"/>
  <c r="J47" i="20"/>
  <c r="I47" i="20"/>
  <c r="H47" i="20"/>
  <c r="G47" i="20"/>
  <c r="F47" i="20"/>
  <c r="E47" i="20"/>
  <c r="M8" i="20"/>
  <c r="L8" i="20"/>
  <c r="K8" i="20"/>
  <c r="K4" i="20" s="1"/>
  <c r="J8" i="20"/>
  <c r="I8" i="20"/>
  <c r="H8" i="20"/>
  <c r="G8" i="20"/>
  <c r="G4" i="20" s="1"/>
  <c r="F8" i="20"/>
  <c r="E8" i="20"/>
  <c r="M5" i="20"/>
  <c r="L5" i="20"/>
  <c r="L4" i="20" s="1"/>
  <c r="L92" i="20" s="1"/>
  <c r="K5" i="20"/>
  <c r="J5" i="20"/>
  <c r="J4" i="20" s="1"/>
  <c r="J92" i="20" s="1"/>
  <c r="I5" i="20"/>
  <c r="H5" i="20"/>
  <c r="H4" i="20" s="1"/>
  <c r="H92" i="20" s="1"/>
  <c r="G5" i="20"/>
  <c r="F5" i="20"/>
  <c r="F4" i="20" s="1"/>
  <c r="F92" i="20" s="1"/>
  <c r="E5" i="20"/>
  <c r="M4" i="20"/>
  <c r="I4" i="20"/>
  <c r="E4" i="20"/>
  <c r="E92" i="20" s="1"/>
  <c r="M81" i="19"/>
  <c r="L81" i="19"/>
  <c r="K81" i="19"/>
  <c r="K77" i="19" s="1"/>
  <c r="J81" i="19"/>
  <c r="I81" i="19"/>
  <c r="H81" i="19"/>
  <c r="G81" i="19"/>
  <c r="G77" i="19" s="1"/>
  <c r="F81" i="19"/>
  <c r="E81" i="19"/>
  <c r="M78" i="19"/>
  <c r="L78" i="19"/>
  <c r="L77" i="19" s="1"/>
  <c r="K78" i="19"/>
  <c r="J78" i="19"/>
  <c r="J77" i="19" s="1"/>
  <c r="I78" i="19"/>
  <c r="H78" i="19"/>
  <c r="H77" i="19" s="1"/>
  <c r="G78" i="19"/>
  <c r="F78" i="19"/>
  <c r="F77" i="19" s="1"/>
  <c r="E78" i="19"/>
  <c r="M77" i="19"/>
  <c r="I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K64" i="19" s="1"/>
  <c r="J68" i="19"/>
  <c r="I68" i="19"/>
  <c r="H68" i="19"/>
  <c r="G68" i="19"/>
  <c r="G64" i="19" s="1"/>
  <c r="F68" i="19"/>
  <c r="E68" i="19"/>
  <c r="M65" i="19"/>
  <c r="L65" i="19"/>
  <c r="L64" i="19" s="1"/>
  <c r="K65" i="19"/>
  <c r="J65" i="19"/>
  <c r="J64" i="19" s="1"/>
  <c r="I65" i="19"/>
  <c r="H65" i="19"/>
  <c r="H64" i="19" s="1"/>
  <c r="G65" i="19"/>
  <c r="F65" i="19"/>
  <c r="F64" i="19" s="1"/>
  <c r="E65" i="19"/>
  <c r="M64" i="19"/>
  <c r="I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K52" i="19" s="1"/>
  <c r="J56" i="19"/>
  <c r="I56" i="19"/>
  <c r="H56" i="19"/>
  <c r="G56" i="19"/>
  <c r="G52" i="19" s="1"/>
  <c r="F56" i="19"/>
  <c r="E56" i="19"/>
  <c r="M53" i="19"/>
  <c r="L53" i="19"/>
  <c r="L52" i="19" s="1"/>
  <c r="K53" i="19"/>
  <c r="J53" i="19"/>
  <c r="J52" i="19" s="1"/>
  <c r="J51" i="19" s="1"/>
  <c r="I53" i="19"/>
  <c r="H53" i="19"/>
  <c r="H52" i="19" s="1"/>
  <c r="G53" i="19"/>
  <c r="F53" i="19"/>
  <c r="F52" i="19" s="1"/>
  <c r="F51" i="19" s="1"/>
  <c r="E53" i="19"/>
  <c r="M52" i="19"/>
  <c r="M51" i="19" s="1"/>
  <c r="I52" i="19"/>
  <c r="I51" i="19" s="1"/>
  <c r="E52" i="19"/>
  <c r="E51" i="19" s="1"/>
  <c r="M47" i="19"/>
  <c r="L47" i="19"/>
  <c r="K47" i="19"/>
  <c r="J47" i="19"/>
  <c r="I47" i="19"/>
  <c r="H47" i="19"/>
  <c r="G47" i="19"/>
  <c r="F47" i="19"/>
  <c r="E47" i="19"/>
  <c r="M8" i="19"/>
  <c r="L8" i="19"/>
  <c r="L4" i="19" s="1"/>
  <c r="K8" i="19"/>
  <c r="J8" i="19"/>
  <c r="I8" i="19"/>
  <c r="H8" i="19"/>
  <c r="H4" i="19" s="1"/>
  <c r="G8" i="19"/>
  <c r="F8" i="19"/>
  <c r="E8" i="19"/>
  <c r="M5" i="19"/>
  <c r="M4" i="19" s="1"/>
  <c r="M92" i="19" s="1"/>
  <c r="L5" i="19"/>
  <c r="K5" i="19"/>
  <c r="K4" i="19" s="1"/>
  <c r="J5" i="19"/>
  <c r="I5" i="19"/>
  <c r="I4" i="19" s="1"/>
  <c r="I92" i="19" s="1"/>
  <c r="H5" i="19"/>
  <c r="G5" i="19"/>
  <c r="G4" i="19" s="1"/>
  <c r="F5" i="19"/>
  <c r="E5" i="19"/>
  <c r="E4" i="19" s="1"/>
  <c r="E92" i="19" s="1"/>
  <c r="J4" i="19"/>
  <c r="J92" i="19" s="1"/>
  <c r="F4" i="19"/>
  <c r="F92" i="19" s="1"/>
  <c r="M81" i="18"/>
  <c r="L81" i="18"/>
  <c r="L77" i="18" s="1"/>
  <c r="K81" i="18"/>
  <c r="J81" i="18"/>
  <c r="I81" i="18"/>
  <c r="H81" i="18"/>
  <c r="H77" i="18" s="1"/>
  <c r="G81" i="18"/>
  <c r="F81" i="18"/>
  <c r="E81" i="18"/>
  <c r="M78" i="18"/>
  <c r="M77" i="18" s="1"/>
  <c r="L78" i="18"/>
  <c r="K78" i="18"/>
  <c r="K77" i="18" s="1"/>
  <c r="J78" i="18"/>
  <c r="I78" i="18"/>
  <c r="I77" i="18" s="1"/>
  <c r="H78" i="18"/>
  <c r="G78" i="18"/>
  <c r="G77" i="18" s="1"/>
  <c r="F78" i="18"/>
  <c r="E78" i="18"/>
  <c r="E77" i="18" s="1"/>
  <c r="J77" i="18"/>
  <c r="F77" i="18"/>
  <c r="M73" i="18"/>
  <c r="L73" i="18"/>
  <c r="K73" i="18"/>
  <c r="J73" i="18"/>
  <c r="I73" i="18"/>
  <c r="H73" i="18"/>
  <c r="G73" i="18"/>
  <c r="F73" i="18"/>
  <c r="E73" i="18"/>
  <c r="M68" i="18"/>
  <c r="L68" i="18"/>
  <c r="L64" i="18" s="1"/>
  <c r="K68" i="18"/>
  <c r="J68" i="18"/>
  <c r="I68" i="18"/>
  <c r="H68" i="18"/>
  <c r="H64" i="18" s="1"/>
  <c r="G68" i="18"/>
  <c r="F68" i="18"/>
  <c r="E68" i="18"/>
  <c r="M65" i="18"/>
  <c r="M64" i="18" s="1"/>
  <c r="L65" i="18"/>
  <c r="K65" i="18"/>
  <c r="K64" i="18" s="1"/>
  <c r="J65" i="18"/>
  <c r="I65" i="18"/>
  <c r="I64" i="18" s="1"/>
  <c r="H65" i="18"/>
  <c r="G65" i="18"/>
  <c r="G64" i="18" s="1"/>
  <c r="F65" i="18"/>
  <c r="E65" i="18"/>
  <c r="E64" i="18" s="1"/>
  <c r="J64" i="18"/>
  <c r="F64" i="18"/>
  <c r="M59" i="18"/>
  <c r="L59" i="18"/>
  <c r="K59" i="18"/>
  <c r="J59" i="18"/>
  <c r="I59" i="18"/>
  <c r="H59" i="18"/>
  <c r="G59" i="18"/>
  <c r="F59" i="18"/>
  <c r="E59" i="18"/>
  <c r="M56" i="18"/>
  <c r="L56" i="18"/>
  <c r="L52" i="18" s="1"/>
  <c r="L51" i="18" s="1"/>
  <c r="K56" i="18"/>
  <c r="J56" i="18"/>
  <c r="I56" i="18"/>
  <c r="H56" i="18"/>
  <c r="H52" i="18" s="1"/>
  <c r="H51" i="18" s="1"/>
  <c r="G56" i="18"/>
  <c r="F56" i="18"/>
  <c r="E56" i="18"/>
  <c r="M53" i="18"/>
  <c r="M52" i="18" s="1"/>
  <c r="M51" i="18" s="1"/>
  <c r="L53" i="18"/>
  <c r="K53" i="18"/>
  <c r="K52" i="18" s="1"/>
  <c r="K51" i="18" s="1"/>
  <c r="J53" i="18"/>
  <c r="I53" i="18"/>
  <c r="I52" i="18" s="1"/>
  <c r="I51" i="18" s="1"/>
  <c r="H53" i="18"/>
  <c r="G53" i="18"/>
  <c r="G52" i="18" s="1"/>
  <c r="G51" i="18" s="1"/>
  <c r="F53" i="18"/>
  <c r="E53" i="18"/>
  <c r="E52" i="18" s="1"/>
  <c r="E51" i="18" s="1"/>
  <c r="J52" i="18"/>
  <c r="J51" i="18" s="1"/>
  <c r="F52" i="18"/>
  <c r="F51" i="18" s="1"/>
  <c r="M47" i="18"/>
  <c r="L47" i="18"/>
  <c r="K47" i="18"/>
  <c r="J47" i="18"/>
  <c r="I47" i="18"/>
  <c r="H47" i="18"/>
  <c r="G47" i="18"/>
  <c r="F47" i="18"/>
  <c r="E47" i="18"/>
  <c r="M8" i="18"/>
  <c r="M4" i="18" s="1"/>
  <c r="L8" i="18"/>
  <c r="K8" i="18"/>
  <c r="J8" i="18"/>
  <c r="I8" i="18"/>
  <c r="I4" i="18" s="1"/>
  <c r="H8" i="18"/>
  <c r="G8" i="18"/>
  <c r="F8" i="18"/>
  <c r="E8" i="18"/>
  <c r="E4" i="18" s="1"/>
  <c r="M5" i="18"/>
  <c r="L5" i="18"/>
  <c r="L4" i="18" s="1"/>
  <c r="L92" i="18" s="1"/>
  <c r="K5" i="18"/>
  <c r="J5" i="18"/>
  <c r="J4" i="18" s="1"/>
  <c r="J92" i="18" s="1"/>
  <c r="I5" i="18"/>
  <c r="H5" i="18"/>
  <c r="H4" i="18" s="1"/>
  <c r="H92" i="18" s="1"/>
  <c r="G5" i="18"/>
  <c r="F5" i="18"/>
  <c r="F4" i="18" s="1"/>
  <c r="E5" i="18"/>
  <c r="K4" i="18"/>
  <c r="K92" i="18" s="1"/>
  <c r="G4" i="18"/>
  <c r="M81" i="17"/>
  <c r="M77" i="17" s="1"/>
  <c r="L81" i="17"/>
  <c r="K81" i="17"/>
  <c r="J81" i="17"/>
  <c r="I81" i="17"/>
  <c r="I77" i="17" s="1"/>
  <c r="H81" i="17"/>
  <c r="G81" i="17"/>
  <c r="F81" i="17"/>
  <c r="E81" i="17"/>
  <c r="E77" i="17" s="1"/>
  <c r="M78" i="17"/>
  <c r="L78" i="17"/>
  <c r="L77" i="17" s="1"/>
  <c r="K78" i="17"/>
  <c r="J78" i="17"/>
  <c r="J77" i="17" s="1"/>
  <c r="I78" i="17"/>
  <c r="H78" i="17"/>
  <c r="H77" i="17" s="1"/>
  <c r="G78" i="17"/>
  <c r="F78" i="17"/>
  <c r="F77" i="17" s="1"/>
  <c r="E78" i="17"/>
  <c r="K77" i="17"/>
  <c r="G77" i="17"/>
  <c r="M73" i="17"/>
  <c r="L73" i="17"/>
  <c r="K73" i="17"/>
  <c r="J73" i="17"/>
  <c r="I73" i="17"/>
  <c r="H73" i="17"/>
  <c r="G73" i="17"/>
  <c r="F73" i="17"/>
  <c r="E73" i="17"/>
  <c r="M68" i="17"/>
  <c r="M64" i="17" s="1"/>
  <c r="L68" i="17"/>
  <c r="K68" i="17"/>
  <c r="J68" i="17"/>
  <c r="I68" i="17"/>
  <c r="I64" i="17" s="1"/>
  <c r="H68" i="17"/>
  <c r="G68" i="17"/>
  <c r="F68" i="17"/>
  <c r="E68" i="17"/>
  <c r="E64" i="17" s="1"/>
  <c r="M65" i="17"/>
  <c r="L65" i="17"/>
  <c r="L64" i="17" s="1"/>
  <c r="K65" i="17"/>
  <c r="J65" i="17"/>
  <c r="J64" i="17" s="1"/>
  <c r="I65" i="17"/>
  <c r="H65" i="17"/>
  <c r="H64" i="17" s="1"/>
  <c r="G65" i="17"/>
  <c r="F65" i="17"/>
  <c r="F64" i="17" s="1"/>
  <c r="E65" i="17"/>
  <c r="K64" i="17"/>
  <c r="G64" i="17"/>
  <c r="M59" i="17"/>
  <c r="L59" i="17"/>
  <c r="K59" i="17"/>
  <c r="J59" i="17"/>
  <c r="I59" i="17"/>
  <c r="H59" i="17"/>
  <c r="G59" i="17"/>
  <c r="F59" i="17"/>
  <c r="E59" i="17"/>
  <c r="M56" i="17"/>
  <c r="M52" i="17" s="1"/>
  <c r="M51" i="17" s="1"/>
  <c r="L56" i="17"/>
  <c r="K56" i="17"/>
  <c r="J56" i="17"/>
  <c r="I56" i="17"/>
  <c r="I52" i="17" s="1"/>
  <c r="I51" i="17" s="1"/>
  <c r="H56" i="17"/>
  <c r="G56" i="17"/>
  <c r="F56" i="17"/>
  <c r="E56" i="17"/>
  <c r="E52" i="17" s="1"/>
  <c r="E51" i="17" s="1"/>
  <c r="M53" i="17"/>
  <c r="L53" i="17"/>
  <c r="L52" i="17" s="1"/>
  <c r="L51" i="17" s="1"/>
  <c r="K53" i="17"/>
  <c r="J53" i="17"/>
  <c r="J52" i="17" s="1"/>
  <c r="J51" i="17" s="1"/>
  <c r="I53" i="17"/>
  <c r="H53" i="17"/>
  <c r="H52" i="17" s="1"/>
  <c r="H51" i="17" s="1"/>
  <c r="G53" i="17"/>
  <c r="F53" i="17"/>
  <c r="F52" i="17" s="1"/>
  <c r="F51" i="17" s="1"/>
  <c r="E53" i="17"/>
  <c r="K52" i="17"/>
  <c r="K51" i="17" s="1"/>
  <c r="G52" i="17"/>
  <c r="G51" i="17" s="1"/>
  <c r="M47" i="17"/>
  <c r="L47" i="17"/>
  <c r="K47" i="17"/>
  <c r="J47" i="17"/>
  <c r="I47" i="17"/>
  <c r="H47" i="17"/>
  <c r="G47" i="17"/>
  <c r="F47" i="17"/>
  <c r="E47" i="17"/>
  <c r="M8" i="17"/>
  <c r="L8" i="17"/>
  <c r="K8" i="17"/>
  <c r="J8" i="17"/>
  <c r="J4" i="17" s="1"/>
  <c r="J92" i="17" s="1"/>
  <c r="I8" i="17"/>
  <c r="H8" i="17"/>
  <c r="G8" i="17"/>
  <c r="F8" i="17"/>
  <c r="F4" i="17" s="1"/>
  <c r="F92" i="17" s="1"/>
  <c r="E8" i="17"/>
  <c r="M5" i="17"/>
  <c r="M4" i="17" s="1"/>
  <c r="L5" i="17"/>
  <c r="K5" i="17"/>
  <c r="K4" i="17" s="1"/>
  <c r="K92" i="17" s="1"/>
  <c r="J5" i="17"/>
  <c r="I5" i="17"/>
  <c r="I4" i="17" s="1"/>
  <c r="H5" i="17"/>
  <c r="G5" i="17"/>
  <c r="G4" i="17" s="1"/>
  <c r="G92" i="17" s="1"/>
  <c r="F5" i="17"/>
  <c r="E5" i="17"/>
  <c r="E4" i="17" s="1"/>
  <c r="L4" i="17"/>
  <c r="H4" i="17"/>
  <c r="H92" i="17" s="1"/>
  <c r="M81" i="16"/>
  <c r="L81" i="16"/>
  <c r="K81" i="16"/>
  <c r="J81" i="16"/>
  <c r="J77" i="16" s="1"/>
  <c r="I81" i="16"/>
  <c r="H81" i="16"/>
  <c r="G81" i="16"/>
  <c r="F81" i="16"/>
  <c r="F77" i="16" s="1"/>
  <c r="E81" i="16"/>
  <c r="M78" i="16"/>
  <c r="M77" i="16" s="1"/>
  <c r="L78" i="16"/>
  <c r="K78" i="16"/>
  <c r="K77" i="16" s="1"/>
  <c r="J78" i="16"/>
  <c r="I78" i="16"/>
  <c r="I77" i="16" s="1"/>
  <c r="H78" i="16"/>
  <c r="G78" i="16"/>
  <c r="G77" i="16" s="1"/>
  <c r="F78" i="16"/>
  <c r="E78" i="16"/>
  <c r="E77" i="16" s="1"/>
  <c r="L77" i="16"/>
  <c r="H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J64" i="16" s="1"/>
  <c r="I68" i="16"/>
  <c r="H68" i="16"/>
  <c r="G68" i="16"/>
  <c r="F68" i="16"/>
  <c r="F64" i="16" s="1"/>
  <c r="E68" i="16"/>
  <c r="M65" i="16"/>
  <c r="M64" i="16" s="1"/>
  <c r="L65" i="16"/>
  <c r="K65" i="16"/>
  <c r="K64" i="16" s="1"/>
  <c r="J65" i="16"/>
  <c r="I65" i="16"/>
  <c r="I64" i="16" s="1"/>
  <c r="H65" i="16"/>
  <c r="G65" i="16"/>
  <c r="G64" i="16" s="1"/>
  <c r="F65" i="16"/>
  <c r="E65" i="16"/>
  <c r="E64" i="16" s="1"/>
  <c r="L64" i="16"/>
  <c r="H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J52" i="16" s="1"/>
  <c r="J51" i="16" s="1"/>
  <c r="I56" i="16"/>
  <c r="H56" i="16"/>
  <c r="G56" i="16"/>
  <c r="F56" i="16"/>
  <c r="F52" i="16" s="1"/>
  <c r="F51" i="16" s="1"/>
  <c r="E56" i="16"/>
  <c r="M53" i="16"/>
  <c r="M52" i="16" s="1"/>
  <c r="M51" i="16" s="1"/>
  <c r="L53" i="16"/>
  <c r="K53" i="16"/>
  <c r="K52" i="16" s="1"/>
  <c r="K51" i="16" s="1"/>
  <c r="J53" i="16"/>
  <c r="I53" i="16"/>
  <c r="I52" i="16" s="1"/>
  <c r="I51" i="16" s="1"/>
  <c r="H53" i="16"/>
  <c r="G53" i="16"/>
  <c r="G52" i="16" s="1"/>
  <c r="G51" i="16" s="1"/>
  <c r="F53" i="16"/>
  <c r="E53" i="16"/>
  <c r="E52" i="16" s="1"/>
  <c r="E51" i="16" s="1"/>
  <c r="L52" i="16"/>
  <c r="L51" i="16" s="1"/>
  <c r="H52" i="16"/>
  <c r="H51" i="16" s="1"/>
  <c r="M47" i="16"/>
  <c r="L47" i="16"/>
  <c r="K47" i="16"/>
  <c r="J47" i="16"/>
  <c r="I47" i="16"/>
  <c r="H47" i="16"/>
  <c r="G47" i="16"/>
  <c r="F47" i="16"/>
  <c r="E47" i="16"/>
  <c r="M8" i="16"/>
  <c r="L8" i="16"/>
  <c r="K8" i="16"/>
  <c r="K4" i="16" s="1"/>
  <c r="J8" i="16"/>
  <c r="I8" i="16"/>
  <c r="H8" i="16"/>
  <c r="G8" i="16"/>
  <c r="G4" i="16" s="1"/>
  <c r="F8" i="16"/>
  <c r="E8" i="16"/>
  <c r="M5" i="16"/>
  <c r="L5" i="16"/>
  <c r="L4" i="16" s="1"/>
  <c r="L92" i="16" s="1"/>
  <c r="K5" i="16"/>
  <c r="J5" i="16"/>
  <c r="J4" i="16" s="1"/>
  <c r="J92" i="16" s="1"/>
  <c r="I5" i="16"/>
  <c r="H5" i="16"/>
  <c r="H4" i="16" s="1"/>
  <c r="H92" i="16" s="1"/>
  <c r="G5" i="16"/>
  <c r="F5" i="16"/>
  <c r="F4" i="16" s="1"/>
  <c r="F92" i="16" s="1"/>
  <c r="E5" i="16"/>
  <c r="M4" i="16"/>
  <c r="I4" i="16"/>
  <c r="E4" i="16"/>
  <c r="E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L10" i="15"/>
  <c r="L9" i="15" s="1"/>
  <c r="K10" i="15"/>
  <c r="J10" i="15"/>
  <c r="J9" i="15" s="1"/>
  <c r="J40" i="15" s="1"/>
  <c r="I10" i="15"/>
  <c r="H10" i="15"/>
  <c r="H9" i="15" s="1"/>
  <c r="G10" i="15"/>
  <c r="F10" i="15"/>
  <c r="F9" i="15" s="1"/>
  <c r="F40" i="15" s="1"/>
  <c r="E10" i="15"/>
  <c r="M9" i="15"/>
  <c r="M40" i="15" s="1"/>
  <c r="K9" i="15"/>
  <c r="I9" i="15"/>
  <c r="I40" i="15" s="1"/>
  <c r="G9" i="15"/>
  <c r="E9" i="15"/>
  <c r="E40" i="15" s="1"/>
  <c r="M4" i="15"/>
  <c r="L4" i="15"/>
  <c r="K4" i="15"/>
  <c r="K40" i="15" s="1"/>
  <c r="J4" i="15"/>
  <c r="I4" i="15"/>
  <c r="H4" i="15"/>
  <c r="G4" i="15"/>
  <c r="G40" i="15" s="1"/>
  <c r="F4" i="15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I26" i="13"/>
  <c r="E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H4" i="13"/>
  <c r="H26" i="13" s="1"/>
  <c r="G4" i="13"/>
  <c r="G26" i="13" s="1"/>
  <c r="F4" i="13"/>
  <c r="F26" i="13" s="1"/>
  <c r="E4" i="13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J4" i="11"/>
  <c r="J26" i="11" s="1"/>
  <c r="I4" i="11"/>
  <c r="I26" i="11" s="1"/>
  <c r="H4" i="11"/>
  <c r="H26" i="11" s="1"/>
  <c r="G4" i="11"/>
  <c r="F4" i="11"/>
  <c r="F26" i="11" s="1"/>
  <c r="E4" i="11"/>
  <c r="E26" i="11" s="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H26" i="9" s="1"/>
  <c r="G4" i="9"/>
  <c r="G26" i="9" s="1"/>
  <c r="F4" i="9"/>
  <c r="F26" i="9" s="1"/>
  <c r="E4" i="9"/>
  <c r="D4" i="9"/>
  <c r="D26" i="9" s="1"/>
  <c r="C4" i="9"/>
  <c r="C26" i="9" s="1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G4" i="7"/>
  <c r="F4" i="7"/>
  <c r="E4" i="7"/>
  <c r="E26" i="7" s="1"/>
  <c r="D4" i="7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F26" i="4" s="1"/>
  <c r="E16" i="4"/>
  <c r="D16" i="4"/>
  <c r="C16" i="4"/>
  <c r="K8" i="4"/>
  <c r="J8" i="4"/>
  <c r="I8" i="4"/>
  <c r="H8" i="4"/>
  <c r="G8" i="4"/>
  <c r="F8" i="4"/>
  <c r="E8" i="4"/>
  <c r="E26" i="4" s="1"/>
  <c r="D8" i="4"/>
  <c r="C8" i="4"/>
  <c r="K4" i="4"/>
  <c r="J4" i="4"/>
  <c r="J26" i="4" s="1"/>
  <c r="I4" i="4"/>
  <c r="H4" i="4"/>
  <c r="H26" i="4" s="1"/>
  <c r="G4" i="4"/>
  <c r="F4" i="4"/>
  <c r="E4" i="4"/>
  <c r="D4" i="4"/>
  <c r="D26" i="4" s="1"/>
  <c r="C4" i="4"/>
  <c r="I26" i="4" l="1"/>
  <c r="H40" i="15"/>
  <c r="L40" i="15"/>
  <c r="I92" i="16"/>
  <c r="L92" i="17"/>
  <c r="H51" i="19"/>
  <c r="H92" i="19" s="1"/>
  <c r="L51" i="19"/>
  <c r="L92" i="19" s="1"/>
  <c r="G51" i="19"/>
  <c r="K51" i="19"/>
  <c r="I92" i="20"/>
  <c r="C26" i="7"/>
  <c r="G26" i="7"/>
  <c r="M92" i="16"/>
  <c r="G92" i="16"/>
  <c r="K92" i="16"/>
  <c r="E92" i="17"/>
  <c r="I92" i="17"/>
  <c r="M92" i="17"/>
  <c r="F92" i="18"/>
  <c r="E92" i="18"/>
  <c r="I92" i="18"/>
  <c r="M92" i="18"/>
  <c r="G92" i="19"/>
  <c r="K92" i="19"/>
  <c r="M92" i="20"/>
  <c r="G92" i="20"/>
  <c r="K92" i="20"/>
  <c r="C26" i="4"/>
  <c r="G26" i="4"/>
  <c r="K26" i="4"/>
  <c r="D26" i="7"/>
  <c r="H26" i="7"/>
  <c r="G92" i="18"/>
</calcChain>
</file>

<file path=xl/sharedStrings.xml><?xml version="1.0" encoding="utf-8"?>
<sst xmlns="http://schemas.openxmlformats.org/spreadsheetml/2006/main" count="7835" uniqueCount="174">
  <si>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</si>
  <si>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</si>
  <si>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</si>
  <si>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</si>
  <si>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</si>
  <si>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</si>
  <si>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</si>
  <si>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</si>
  <si>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</si>
  <si>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</si>
  <si>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</si>
  <si>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</si>
  <si>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</si>
  <si>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</si>
  <si>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</si>
  <si>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</si>
  <si>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</si>
  <si>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</si>
  <si>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</si>
  <si>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</si>
  <si>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</si>
  <si>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</si>
  <si>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</si>
  <si>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</si>
  <si>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</si>
  <si>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</si>
  <si>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</si>
  <si>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</si>
  <si>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</si>
  <si>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</si>
  <si>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</si>
  <si>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</si>
  <si>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</si>
  <si>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</si>
  <si>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</si>
  <si>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</si>
  <si>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</si>
  <si>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</si>
  <si>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</si>
  <si>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</si>
  <si>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</si>
  <si>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</si>
  <si>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</si>
  <si>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</si>
  <si>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</si>
  <si>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</si>
  <si>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</si>
  <si>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</si>
  <si>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</si>
  <si>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</si>
  <si>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</si>
  <si>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</si>
  <si>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</si>
  <si>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</si>
  <si>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</si>
  <si>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</si>
  <si>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</si>
  <si>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</si>
  <si>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</si>
  <si>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</si>
  <si>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</si>
  <si>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</si>
  <si>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</si>
  <si>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</si>
  <si>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</si>
  <si>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</si>
  <si>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</si>
  <si>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</si>
  <si>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</si>
  <si>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</si>
  <si>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</si>
  <si>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</si>
  <si>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</si>
  <si>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</si>
  <si>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</si>
  <si>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</si>
  <si>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</si>
  <si>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</si>
  <si>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</si>
  <si>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</si>
  <si>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</si>
  <si>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</si>
  <si>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</si>
  <si>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</si>
  <si>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</si>
  <si>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</si>
  <si>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</si>
  <si>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</si>
  <si>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</si>
  <si>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</si>
  <si>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</si>
  <si>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</si>
  <si>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</si>
  <si>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</si>
  <si>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</si>
  <si>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</si>
  <si>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</si>
  <si>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</si>
  <si>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</si>
  <si>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</si>
  <si>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</si>
  <si>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</si>
  <si>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</si>
  <si>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</si>
  <si>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</si>
  <si>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</si>
  <si>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</si>
  <si>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</si>
  <si>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</si>
  <si>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</si>
  <si>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</si>
  <si>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</si>
  <si>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</si>
  <si>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</si>
  <si>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</si>
  <si>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</si>
  <si>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</si>
  <si>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</si>
  <si>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</si>
  <si>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</si>
  <si>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</si>
  <si>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</si>
  <si>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10. </t>
  </si>
  <si>
    <t xml:space="preserve">11. </t>
  </si>
  <si>
    <t xml:space="preserve">13. </t>
  </si>
  <si>
    <t>1. Administration</t>
  </si>
  <si>
    <t xml:space="preserve">12. </t>
  </si>
  <si>
    <t xml:space="preserve">6. </t>
  </si>
  <si>
    <t xml:space="preserve">5. </t>
  </si>
  <si>
    <t>4. Sport And Recreation</t>
  </si>
  <si>
    <t>3. Library And Archives Services</t>
  </si>
  <si>
    <t xml:space="preserve">2. Cultural Affairs </t>
  </si>
  <si>
    <t xml:space="preserve">15. </t>
  </si>
  <si>
    <t xml:space="preserve">14. </t>
  </si>
  <si>
    <t>1. Management</t>
  </si>
  <si>
    <t>2. Arts &amp; Culture</t>
  </si>
  <si>
    <t>3. Museum Services</t>
  </si>
  <si>
    <t>4. Heritage Resource Services</t>
  </si>
  <si>
    <t>5. Language Services</t>
  </si>
  <si>
    <t>2. Library Services</t>
  </si>
  <si>
    <t>3. Archives</t>
  </si>
  <si>
    <t>2. Sport</t>
  </si>
  <si>
    <t>3. Recreation</t>
  </si>
  <si>
    <t>4. School Sport</t>
  </si>
  <si>
    <t>5. 2010 Fifa World Cup</t>
  </si>
  <si>
    <t xml:space="preserve">9. </t>
  </si>
  <si>
    <t xml:space="preserve">7. </t>
  </si>
  <si>
    <t xml:space="preserve">8. </t>
  </si>
  <si>
    <t>1. Office Of The Mec</t>
  </si>
  <si>
    <t>2. Corporate Services</t>
  </si>
  <si>
    <t>Table B.1: Specification of receipts: Sport, Arts, Recreation And Culture</t>
  </si>
  <si>
    <t>Table B.2: Payments and estimates by economic classification: Sport, Arts, Recreation And Culture</t>
  </si>
  <si>
    <t>2010/11</t>
  </si>
  <si>
    <t>2011/12</t>
  </si>
  <si>
    <t>2012/13</t>
  </si>
  <si>
    <t>2013/14</t>
  </si>
  <si>
    <t>2014/15</t>
  </si>
  <si>
    <t>2016/17</t>
  </si>
  <si>
    <t>2015/16</t>
  </si>
  <si>
    <t>Table 12.2: Summary of departmental receipts collection</t>
  </si>
  <si>
    <t>Table 12.3: Summary of payments and estimates by programme: Sport, Arts, Recreation And Culture</t>
  </si>
  <si>
    <t>Table 12.4: Summary of provincial payments and estimates by economic classification: Sport, Arts, Recreation And Culture</t>
  </si>
  <si>
    <t>Table 12.7: Summary of payments and estimates by sub-programme: Administration</t>
  </si>
  <si>
    <t>Table 12.8: Summary of payments and estimates by economic classification: Administration</t>
  </si>
  <si>
    <t xml:space="preserve">Table 12.9: Summary of payments and estimates by sub-programme: Cultural Affairs </t>
  </si>
  <si>
    <t xml:space="preserve">Table 12.10: Summary of payments and estimates by economic classification: Cultural Affairs </t>
  </si>
  <si>
    <t>Table 12.11: Summary of payments and estimates by sub-programme: Library And Archives Services</t>
  </si>
  <si>
    <t>Table 12.12: Summary of payments and estimates by economic classification: Library And Archives Services</t>
  </si>
  <si>
    <t>Table 12.13: Summary of payments and estimates by sub-programme: Sport And Recreation</t>
  </si>
  <si>
    <t>Table 12.14: Summary of payments and estimates by economic classification: Sport And Recreation</t>
  </si>
  <si>
    <t>Table B.2A: Payments and estimates by economic classification: Administration</t>
  </si>
  <si>
    <t xml:space="preserve">Table B.2B: Payments and estimates by economic classification: Cultural Affairs </t>
  </si>
  <si>
    <t>Table B.2C: Payments and estimates by economic classification: Library And Archives Services</t>
  </si>
  <si>
    <t>Table B.2D: Payments and estimates by economic classification: Sport And 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</si>
</sst>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98</v>
      </c>
      <c r="D9" s="33">
        <v>91</v>
      </c>
      <c r="E9" s="33">
        <v>94</v>
      </c>
      <c r="F9" s="32">
        <v>106</v>
      </c>
      <c r="G9" s="33">
        <v>140</v>
      </c>
      <c r="H9" s="34">
        <v>140</v>
      </c>
      <c r="I9" s="33">
        <v>141.05000000000001</v>
      </c>
      <c r="J9" s="33">
        <v>145</v>
      </c>
      <c r="K9" s="33">
        <v>150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1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14</v>
      </c>
      <c r="D12" s="33">
        <v>31</v>
      </c>
      <c r="E12" s="33">
        <v>3</v>
      </c>
      <c r="F12" s="32">
        <v>40</v>
      </c>
      <c r="G12" s="33">
        <v>10</v>
      </c>
      <c r="H12" s="34">
        <v>10</v>
      </c>
      <c r="I12" s="33">
        <v>11</v>
      </c>
      <c r="J12" s="33">
        <v>12</v>
      </c>
      <c r="K12" s="33">
        <v>13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60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508</v>
      </c>
      <c r="D14" s="36">
        <v>113</v>
      </c>
      <c r="E14" s="36">
        <v>86</v>
      </c>
      <c r="F14" s="35">
        <v>237</v>
      </c>
      <c r="G14" s="36">
        <v>56</v>
      </c>
      <c r="H14" s="37">
        <v>56</v>
      </c>
      <c r="I14" s="36">
        <v>56.05</v>
      </c>
      <c r="J14" s="36">
        <v>60</v>
      </c>
      <c r="K14" s="36">
        <v>65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620</v>
      </c>
      <c r="D15" s="61">
        <f t="shared" ref="D15:K15" si="1">SUM(D5:D14)</f>
        <v>295</v>
      </c>
      <c r="E15" s="61">
        <f t="shared" si="1"/>
        <v>184</v>
      </c>
      <c r="F15" s="62">
        <f t="shared" si="1"/>
        <v>383</v>
      </c>
      <c r="G15" s="61">
        <f t="shared" si="1"/>
        <v>206</v>
      </c>
      <c r="H15" s="63">
        <f t="shared" si="1"/>
        <v>206</v>
      </c>
      <c r="I15" s="61">
        <f t="shared" si="1"/>
        <v>208.10000000000002</v>
      </c>
      <c r="J15" s="61">
        <f t="shared" si="1"/>
        <v>217</v>
      </c>
      <c r="K15" s="61">
        <f t="shared" si="1"/>
        <v>228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6" t="s">
        <v>134</v>
      </c>
      <c r="C4" s="33">
        <v>4006</v>
      </c>
      <c r="D4" s="33">
        <v>3981</v>
      </c>
      <c r="E4" s="33">
        <v>4994</v>
      </c>
      <c r="F4" s="27">
        <v>5911</v>
      </c>
      <c r="G4" s="28">
        <v>5911</v>
      </c>
      <c r="H4" s="29">
        <v>5911</v>
      </c>
      <c r="I4" s="33">
        <v>5976.3</v>
      </c>
      <c r="J4" s="33">
        <v>6546</v>
      </c>
      <c r="K4" s="33">
        <v>6893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141</v>
      </c>
      <c r="C5" s="33">
        <v>53767</v>
      </c>
      <c r="D5" s="33">
        <v>74536</v>
      </c>
      <c r="E5" s="33">
        <v>100388</v>
      </c>
      <c r="F5" s="32">
        <v>75776</v>
      </c>
      <c r="G5" s="33">
        <v>78564</v>
      </c>
      <c r="H5" s="34">
        <v>78564</v>
      </c>
      <c r="I5" s="33">
        <v>86626.3</v>
      </c>
      <c r="J5" s="33">
        <v>70969</v>
      </c>
      <c r="K5" s="33">
        <v>72901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142</v>
      </c>
      <c r="C6" s="33">
        <v>52711</v>
      </c>
      <c r="D6" s="33">
        <v>48717</v>
      </c>
      <c r="E6" s="33">
        <v>49308</v>
      </c>
      <c r="F6" s="32">
        <v>39369</v>
      </c>
      <c r="G6" s="33">
        <v>64843</v>
      </c>
      <c r="H6" s="34">
        <v>69055</v>
      </c>
      <c r="I6" s="33">
        <v>82178.3</v>
      </c>
      <c r="J6" s="33">
        <v>90570</v>
      </c>
      <c r="K6" s="33">
        <v>85854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143</v>
      </c>
      <c r="C7" s="33">
        <v>23064</v>
      </c>
      <c r="D7" s="33">
        <v>24348</v>
      </c>
      <c r="E7" s="33">
        <v>37502</v>
      </c>
      <c r="F7" s="32">
        <v>39428</v>
      </c>
      <c r="G7" s="33">
        <v>39428</v>
      </c>
      <c r="H7" s="34">
        <v>40324</v>
      </c>
      <c r="I7" s="33">
        <v>42093</v>
      </c>
      <c r="J7" s="33">
        <v>44307</v>
      </c>
      <c r="K7" s="33">
        <v>53004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144</v>
      </c>
      <c r="C8" s="33">
        <v>4196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137744</v>
      </c>
      <c r="D19" s="46">
        <f t="shared" ref="D19:K19" si="1">SUM(D4:D18)</f>
        <v>151582</v>
      </c>
      <c r="E19" s="46">
        <f t="shared" si="1"/>
        <v>192192</v>
      </c>
      <c r="F19" s="47">
        <f t="shared" si="1"/>
        <v>160484</v>
      </c>
      <c r="G19" s="46">
        <f t="shared" si="1"/>
        <v>188746</v>
      </c>
      <c r="H19" s="48">
        <f t="shared" si="1"/>
        <v>193854</v>
      </c>
      <c r="I19" s="46">
        <f t="shared" si="1"/>
        <v>216873.90000000002</v>
      </c>
      <c r="J19" s="46">
        <f t="shared" si="1"/>
        <v>212392</v>
      </c>
      <c r="K19" s="46">
        <f t="shared" si="1"/>
        <v>218652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130203</v>
      </c>
      <c r="D4" s="20">
        <f t="shared" ref="D4:K4" si="0">SUM(D5:D7)</f>
        <v>137059</v>
      </c>
      <c r="E4" s="20">
        <f t="shared" si="0"/>
        <v>187121</v>
      </c>
      <c r="F4" s="21">
        <f t="shared" si="0"/>
        <v>141805</v>
      </c>
      <c r="G4" s="20">
        <f t="shared" si="0"/>
        <v>156513</v>
      </c>
      <c r="H4" s="22">
        <f t="shared" si="0"/>
        <v>161051</v>
      </c>
      <c r="I4" s="20">
        <f t="shared" si="0"/>
        <v>177086.90000000002</v>
      </c>
      <c r="J4" s="20">
        <f t="shared" si="0"/>
        <v>191990</v>
      </c>
      <c r="K4" s="20">
        <f t="shared" si="0"/>
        <v>197028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55169</v>
      </c>
      <c r="D5" s="28">
        <v>53886</v>
      </c>
      <c r="E5" s="28">
        <v>45407</v>
      </c>
      <c r="F5" s="27">
        <v>45249</v>
      </c>
      <c r="G5" s="28">
        <v>57299</v>
      </c>
      <c r="H5" s="29">
        <v>62599</v>
      </c>
      <c r="I5" s="28">
        <v>77983</v>
      </c>
      <c r="J5" s="28">
        <v>79668</v>
      </c>
      <c r="K5" s="29">
        <v>87340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75034</v>
      </c>
      <c r="D6" s="33">
        <v>83082</v>
      </c>
      <c r="E6" s="33">
        <v>141714</v>
      </c>
      <c r="F6" s="32">
        <v>96556</v>
      </c>
      <c r="G6" s="33">
        <v>99214</v>
      </c>
      <c r="H6" s="34">
        <v>98452</v>
      </c>
      <c r="I6" s="33">
        <v>99103.900000000009</v>
      </c>
      <c r="J6" s="33">
        <v>112322</v>
      </c>
      <c r="K6" s="34">
        <v>109688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91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7084</v>
      </c>
      <c r="D8" s="20">
        <f t="shared" ref="D8:K8" si="1">SUM(D9:D15)</f>
        <v>13702</v>
      </c>
      <c r="E8" s="20">
        <f t="shared" si="1"/>
        <v>4225</v>
      </c>
      <c r="F8" s="21">
        <f t="shared" si="1"/>
        <v>3381</v>
      </c>
      <c r="G8" s="20">
        <f t="shared" si="1"/>
        <v>16536</v>
      </c>
      <c r="H8" s="22">
        <f t="shared" si="1"/>
        <v>16536</v>
      </c>
      <c r="I8" s="20">
        <f t="shared" si="1"/>
        <v>17655</v>
      </c>
      <c r="J8" s="20">
        <f t="shared" si="1"/>
        <v>18211</v>
      </c>
      <c r="K8" s="20">
        <f t="shared" si="1"/>
        <v>19308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1600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400</v>
      </c>
      <c r="D11" s="33">
        <v>900</v>
      </c>
      <c r="E11" s="33">
        <v>437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5040</v>
      </c>
      <c r="D14" s="33">
        <v>12784</v>
      </c>
      <c r="E14" s="33">
        <v>3692</v>
      </c>
      <c r="F14" s="32">
        <v>3381</v>
      </c>
      <c r="G14" s="33">
        <v>16536</v>
      </c>
      <c r="H14" s="34">
        <v>16536</v>
      </c>
      <c r="I14" s="33">
        <v>17655</v>
      </c>
      <c r="J14" s="33">
        <v>18211</v>
      </c>
      <c r="K14" s="34">
        <v>19308</v>
      </c>
    </row>
    <row r="15" spans="1:27" s="14" customFormat="1" ht="12.75" customHeight="1" x14ac:dyDescent="0.25">
      <c r="A15" s="25"/>
      <c r="B15" s="26" t="s">
        <v>20</v>
      </c>
      <c r="C15" s="35">
        <v>44</v>
      </c>
      <c r="D15" s="36">
        <v>18</v>
      </c>
      <c r="E15" s="36">
        <v>96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425</v>
      </c>
      <c r="D16" s="20">
        <f t="shared" ref="D16:K16" si="2">SUM(D17:D23)</f>
        <v>784</v>
      </c>
      <c r="E16" s="20">
        <f t="shared" si="2"/>
        <v>832</v>
      </c>
      <c r="F16" s="21">
        <f t="shared" si="2"/>
        <v>15298</v>
      </c>
      <c r="G16" s="20">
        <f t="shared" si="2"/>
        <v>15697</v>
      </c>
      <c r="H16" s="22">
        <f t="shared" si="2"/>
        <v>16267</v>
      </c>
      <c r="I16" s="20">
        <f t="shared" si="2"/>
        <v>22132</v>
      </c>
      <c r="J16" s="20">
        <f t="shared" si="2"/>
        <v>2191</v>
      </c>
      <c r="K16" s="20">
        <f t="shared" si="2"/>
        <v>2316</v>
      </c>
    </row>
    <row r="17" spans="1:11" s="14" customFormat="1" ht="12.75" customHeight="1" x14ac:dyDescent="0.25">
      <c r="A17" s="25"/>
      <c r="B17" s="26" t="s">
        <v>22</v>
      </c>
      <c r="C17" s="27">
        <v>110</v>
      </c>
      <c r="D17" s="28">
        <v>0</v>
      </c>
      <c r="E17" s="28">
        <v>0</v>
      </c>
      <c r="F17" s="27">
        <v>15000</v>
      </c>
      <c r="G17" s="28">
        <v>15000</v>
      </c>
      <c r="H17" s="29">
        <v>15000</v>
      </c>
      <c r="I17" s="28">
        <v>20000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315</v>
      </c>
      <c r="D18" s="33">
        <v>784</v>
      </c>
      <c r="E18" s="33">
        <v>832</v>
      </c>
      <c r="F18" s="32">
        <v>298</v>
      </c>
      <c r="G18" s="33">
        <v>697</v>
      </c>
      <c r="H18" s="34">
        <v>1267</v>
      </c>
      <c r="I18" s="33">
        <v>2132</v>
      </c>
      <c r="J18" s="33">
        <v>2191</v>
      </c>
      <c r="K18" s="34">
        <v>2316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32</v>
      </c>
      <c r="D24" s="20">
        <v>37</v>
      </c>
      <c r="E24" s="20">
        <v>14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137744</v>
      </c>
      <c r="D26" s="46">
        <f t="shared" ref="D26:K26" si="3">+D4+D8+D16+D24</f>
        <v>151582</v>
      </c>
      <c r="E26" s="46">
        <f t="shared" si="3"/>
        <v>192192</v>
      </c>
      <c r="F26" s="47">
        <f t="shared" si="3"/>
        <v>160484</v>
      </c>
      <c r="G26" s="46">
        <f t="shared" si="3"/>
        <v>188746</v>
      </c>
      <c r="H26" s="48">
        <f t="shared" si="3"/>
        <v>193854</v>
      </c>
      <c r="I26" s="46">
        <f t="shared" si="3"/>
        <v>216873.90000000002</v>
      </c>
      <c r="J26" s="46">
        <f t="shared" si="3"/>
        <v>212392</v>
      </c>
      <c r="K26" s="46">
        <f t="shared" si="3"/>
        <v>218652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152</v>
      </c>
      <c r="F3" s="17" t="s">
        <v>153</v>
      </c>
      <c r="G3" s="17" t="s">
        <v>154</v>
      </c>
      <c r="H3" s="173" t="s">
        <v>155</v>
      </c>
      <c r="I3" s="174"/>
      <c r="J3" s="175"/>
      <c r="K3" s="17" t="s">
        <v>156</v>
      </c>
      <c r="L3" s="17" t="s">
        <v>158</v>
      </c>
      <c r="M3" s="17" t="s">
        <v>157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98</v>
      </c>
      <c r="F9" s="72">
        <f t="shared" ref="F9:M9" si="1">F10+F19</f>
        <v>91</v>
      </c>
      <c r="G9" s="72">
        <f t="shared" si="1"/>
        <v>94</v>
      </c>
      <c r="H9" s="73">
        <f t="shared" si="1"/>
        <v>106</v>
      </c>
      <c r="I9" s="72">
        <f t="shared" si="1"/>
        <v>140</v>
      </c>
      <c r="J9" s="74">
        <f t="shared" si="1"/>
        <v>140</v>
      </c>
      <c r="K9" s="72">
        <f t="shared" si="1"/>
        <v>141.05000000000001</v>
      </c>
      <c r="L9" s="72">
        <f t="shared" si="1"/>
        <v>145</v>
      </c>
      <c r="M9" s="72">
        <f t="shared" si="1"/>
        <v>150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98</v>
      </c>
      <c r="F10" s="100">
        <f t="shared" ref="F10:M10" si="2">SUM(F11:F13)</f>
        <v>91</v>
      </c>
      <c r="G10" s="100">
        <f t="shared" si="2"/>
        <v>94</v>
      </c>
      <c r="H10" s="101">
        <f t="shared" si="2"/>
        <v>106</v>
      </c>
      <c r="I10" s="100">
        <f t="shared" si="2"/>
        <v>140</v>
      </c>
      <c r="J10" s="102">
        <f t="shared" si="2"/>
        <v>140</v>
      </c>
      <c r="K10" s="100">
        <f t="shared" si="2"/>
        <v>141.05000000000001</v>
      </c>
      <c r="L10" s="100">
        <f t="shared" si="2"/>
        <v>145</v>
      </c>
      <c r="M10" s="100">
        <f t="shared" si="2"/>
        <v>150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57</v>
      </c>
      <c r="F11" s="79">
        <v>47</v>
      </c>
      <c r="G11" s="79">
        <v>42</v>
      </c>
      <c r="H11" s="80">
        <v>64</v>
      </c>
      <c r="I11" s="79">
        <v>98</v>
      </c>
      <c r="J11" s="81">
        <v>98</v>
      </c>
      <c r="K11" s="79">
        <v>98.05</v>
      </c>
      <c r="L11" s="79">
        <v>100</v>
      </c>
      <c r="M11" s="79">
        <v>103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41</v>
      </c>
      <c r="F12" s="86">
        <v>44</v>
      </c>
      <c r="G12" s="86">
        <v>52</v>
      </c>
      <c r="H12" s="87">
        <v>42</v>
      </c>
      <c r="I12" s="86">
        <v>42</v>
      </c>
      <c r="J12" s="88">
        <v>42</v>
      </c>
      <c r="K12" s="86">
        <v>43</v>
      </c>
      <c r="L12" s="86">
        <v>45</v>
      </c>
      <c r="M12" s="86">
        <v>47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1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14</v>
      </c>
      <c r="F31" s="131">
        <f t="shared" ref="F31:M31" si="4">SUM(F32:F34)</f>
        <v>31</v>
      </c>
      <c r="G31" s="131">
        <f t="shared" si="4"/>
        <v>3</v>
      </c>
      <c r="H31" s="132">
        <f t="shared" si="4"/>
        <v>40</v>
      </c>
      <c r="I31" s="131">
        <f t="shared" si="4"/>
        <v>10</v>
      </c>
      <c r="J31" s="133">
        <f t="shared" si="4"/>
        <v>10</v>
      </c>
      <c r="K31" s="131">
        <f t="shared" si="4"/>
        <v>11</v>
      </c>
      <c r="L31" s="131">
        <f t="shared" si="4"/>
        <v>12</v>
      </c>
      <c r="M31" s="131">
        <f t="shared" si="4"/>
        <v>13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14</v>
      </c>
      <c r="F32" s="79">
        <v>31</v>
      </c>
      <c r="G32" s="79">
        <v>3</v>
      </c>
      <c r="H32" s="80">
        <v>40</v>
      </c>
      <c r="I32" s="79">
        <v>10</v>
      </c>
      <c r="J32" s="81">
        <v>10</v>
      </c>
      <c r="K32" s="79">
        <v>11</v>
      </c>
      <c r="L32" s="79">
        <v>12</v>
      </c>
      <c r="M32" s="79">
        <v>13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60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60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508</v>
      </c>
      <c r="F39" s="72">
        <v>113</v>
      </c>
      <c r="G39" s="72">
        <v>86</v>
      </c>
      <c r="H39" s="73">
        <v>237</v>
      </c>
      <c r="I39" s="72">
        <v>56</v>
      </c>
      <c r="J39" s="74">
        <v>56</v>
      </c>
      <c r="K39" s="72">
        <v>56.05</v>
      </c>
      <c r="L39" s="72">
        <v>60</v>
      </c>
      <c r="M39" s="72">
        <v>65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620</v>
      </c>
      <c r="F40" s="46">
        <f t="shared" ref="F40:M40" si="6">F4+F9+F21+F29+F31+F36+F39</f>
        <v>295</v>
      </c>
      <c r="G40" s="46">
        <f t="shared" si="6"/>
        <v>184</v>
      </c>
      <c r="H40" s="47">
        <f t="shared" si="6"/>
        <v>383</v>
      </c>
      <c r="I40" s="46">
        <f t="shared" si="6"/>
        <v>206</v>
      </c>
      <c r="J40" s="48">
        <f t="shared" si="6"/>
        <v>206</v>
      </c>
      <c r="K40" s="46">
        <f t="shared" si="6"/>
        <v>208.10000000000002</v>
      </c>
      <c r="L40" s="46">
        <f t="shared" si="6"/>
        <v>217</v>
      </c>
      <c r="M40" s="46">
        <f t="shared" si="6"/>
        <v>228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152</v>
      </c>
      <c r="F3" s="17" t="s">
        <v>153</v>
      </c>
      <c r="G3" s="17" t="s">
        <v>154</v>
      </c>
      <c r="H3" s="173" t="s">
        <v>155</v>
      </c>
      <c r="I3" s="174"/>
      <c r="J3" s="175"/>
      <c r="K3" s="17" t="s">
        <v>156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243809</v>
      </c>
      <c r="F4" s="72">
        <f t="shared" ref="F4:M4" si="0">F5+F8+F47</f>
        <v>277044</v>
      </c>
      <c r="G4" s="72">
        <f t="shared" si="0"/>
        <v>321786</v>
      </c>
      <c r="H4" s="73">
        <f t="shared" si="0"/>
        <v>356815</v>
      </c>
      <c r="I4" s="72">
        <f t="shared" si="0"/>
        <v>347659</v>
      </c>
      <c r="J4" s="74">
        <f t="shared" si="0"/>
        <v>347081</v>
      </c>
      <c r="K4" s="72">
        <f t="shared" si="0"/>
        <v>368171.89999999997</v>
      </c>
      <c r="L4" s="72">
        <f t="shared" si="0"/>
        <v>392338</v>
      </c>
      <c r="M4" s="72">
        <f t="shared" si="0"/>
        <v>404127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106122</v>
      </c>
      <c r="F5" s="100">
        <f t="shared" ref="F5:M5" si="1">SUM(F6:F7)</f>
        <v>111667</v>
      </c>
      <c r="G5" s="100">
        <f t="shared" si="1"/>
        <v>109238</v>
      </c>
      <c r="H5" s="101">
        <f t="shared" si="1"/>
        <v>168403</v>
      </c>
      <c r="I5" s="100">
        <f t="shared" si="1"/>
        <v>148283</v>
      </c>
      <c r="J5" s="102">
        <f t="shared" si="1"/>
        <v>148283</v>
      </c>
      <c r="K5" s="100">
        <f t="shared" si="1"/>
        <v>176109</v>
      </c>
      <c r="L5" s="100">
        <f t="shared" si="1"/>
        <v>179441</v>
      </c>
      <c r="M5" s="100">
        <f t="shared" si="1"/>
        <v>189375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94777</v>
      </c>
      <c r="F6" s="79">
        <v>99384</v>
      </c>
      <c r="G6" s="79">
        <v>105311</v>
      </c>
      <c r="H6" s="80">
        <v>151500</v>
      </c>
      <c r="I6" s="79">
        <v>132670</v>
      </c>
      <c r="J6" s="81">
        <v>132822</v>
      </c>
      <c r="K6" s="79">
        <v>154934</v>
      </c>
      <c r="L6" s="79">
        <v>153509</v>
      </c>
      <c r="M6" s="79">
        <v>163191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11345</v>
      </c>
      <c r="F7" s="93">
        <v>12283</v>
      </c>
      <c r="G7" s="93">
        <v>3927</v>
      </c>
      <c r="H7" s="94">
        <v>16903</v>
      </c>
      <c r="I7" s="93">
        <v>15613</v>
      </c>
      <c r="J7" s="95">
        <v>15461</v>
      </c>
      <c r="K7" s="93">
        <v>21175</v>
      </c>
      <c r="L7" s="93">
        <v>25932</v>
      </c>
      <c r="M7" s="93">
        <v>26184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137669</v>
      </c>
      <c r="F8" s="100">
        <f t="shared" ref="F8:M8" si="2">SUM(F9:F46)</f>
        <v>165068</v>
      </c>
      <c r="G8" s="100">
        <f t="shared" si="2"/>
        <v>212548</v>
      </c>
      <c r="H8" s="101">
        <f t="shared" si="2"/>
        <v>188412</v>
      </c>
      <c r="I8" s="100">
        <f t="shared" si="2"/>
        <v>199376</v>
      </c>
      <c r="J8" s="102">
        <f t="shared" si="2"/>
        <v>198798</v>
      </c>
      <c r="K8" s="100">
        <f t="shared" si="2"/>
        <v>192062.89999999997</v>
      </c>
      <c r="L8" s="100">
        <f t="shared" si="2"/>
        <v>212897</v>
      </c>
      <c r="M8" s="100">
        <f t="shared" si="2"/>
        <v>214752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571</v>
      </c>
      <c r="F9" s="79">
        <v>518</v>
      </c>
      <c r="G9" s="79">
        <v>431</v>
      </c>
      <c r="H9" s="80">
        <v>520</v>
      </c>
      <c r="I9" s="79">
        <v>385</v>
      </c>
      <c r="J9" s="81">
        <v>721</v>
      </c>
      <c r="K9" s="79">
        <v>483</v>
      </c>
      <c r="L9" s="79">
        <v>996</v>
      </c>
      <c r="M9" s="79">
        <v>1067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11709</v>
      </c>
      <c r="F10" s="86">
        <v>17754</v>
      </c>
      <c r="G10" s="86">
        <v>13685</v>
      </c>
      <c r="H10" s="87">
        <v>7958</v>
      </c>
      <c r="I10" s="86">
        <v>10612</v>
      </c>
      <c r="J10" s="88">
        <v>8176</v>
      </c>
      <c r="K10" s="86">
        <v>8197</v>
      </c>
      <c r="L10" s="86">
        <v>9349</v>
      </c>
      <c r="M10" s="86">
        <v>10178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167</v>
      </c>
      <c r="F11" s="86">
        <v>162</v>
      </c>
      <c r="G11" s="86">
        <v>385</v>
      </c>
      <c r="H11" s="87">
        <v>1011</v>
      </c>
      <c r="I11" s="86">
        <v>13827</v>
      </c>
      <c r="J11" s="88">
        <v>13677</v>
      </c>
      <c r="K11" s="86">
        <v>1831</v>
      </c>
      <c r="L11" s="86">
        <v>1808</v>
      </c>
      <c r="M11" s="86">
        <v>1903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2583</v>
      </c>
      <c r="F12" s="86">
        <v>2515</v>
      </c>
      <c r="G12" s="86">
        <v>2184</v>
      </c>
      <c r="H12" s="87">
        <v>2640</v>
      </c>
      <c r="I12" s="86">
        <v>2640</v>
      </c>
      <c r="J12" s="88">
        <v>2640</v>
      </c>
      <c r="K12" s="86">
        <v>2350</v>
      </c>
      <c r="L12" s="86">
        <v>2712</v>
      </c>
      <c r="M12" s="86">
        <v>2856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247</v>
      </c>
      <c r="F13" s="86">
        <v>7</v>
      </c>
      <c r="G13" s="86">
        <v>290</v>
      </c>
      <c r="H13" s="87">
        <v>369</v>
      </c>
      <c r="I13" s="86">
        <v>369</v>
      </c>
      <c r="J13" s="88">
        <v>369</v>
      </c>
      <c r="K13" s="86">
        <v>620</v>
      </c>
      <c r="L13" s="86">
        <v>491</v>
      </c>
      <c r="M13" s="86">
        <v>517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11537</v>
      </c>
      <c r="F14" s="86">
        <v>8566</v>
      </c>
      <c r="G14" s="86">
        <v>6532</v>
      </c>
      <c r="H14" s="87">
        <v>9169</v>
      </c>
      <c r="I14" s="86">
        <v>8345</v>
      </c>
      <c r="J14" s="88">
        <v>10090</v>
      </c>
      <c r="K14" s="86">
        <v>13005</v>
      </c>
      <c r="L14" s="86">
        <v>13956</v>
      </c>
      <c r="M14" s="86">
        <v>15199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3756</v>
      </c>
      <c r="F15" s="86">
        <v>4805</v>
      </c>
      <c r="G15" s="86">
        <v>4581</v>
      </c>
      <c r="H15" s="87">
        <v>4000</v>
      </c>
      <c r="I15" s="86">
        <v>4207</v>
      </c>
      <c r="J15" s="88">
        <v>3859</v>
      </c>
      <c r="K15" s="86">
        <v>4122</v>
      </c>
      <c r="L15" s="86">
        <v>4280</v>
      </c>
      <c r="M15" s="86">
        <v>4505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1291</v>
      </c>
      <c r="F16" s="86">
        <v>1703</v>
      </c>
      <c r="G16" s="86">
        <v>1344</v>
      </c>
      <c r="H16" s="87">
        <v>2096</v>
      </c>
      <c r="I16" s="86">
        <v>1758</v>
      </c>
      <c r="J16" s="88">
        <v>1758</v>
      </c>
      <c r="K16" s="86">
        <v>1760</v>
      </c>
      <c r="L16" s="86">
        <v>1946</v>
      </c>
      <c r="M16" s="86">
        <v>2049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1070</v>
      </c>
      <c r="F17" s="86">
        <v>1037</v>
      </c>
      <c r="G17" s="86">
        <v>919</v>
      </c>
      <c r="H17" s="87">
        <v>9327</v>
      </c>
      <c r="I17" s="86">
        <v>803</v>
      </c>
      <c r="J17" s="88">
        <v>1489</v>
      </c>
      <c r="K17" s="86">
        <v>1778</v>
      </c>
      <c r="L17" s="86">
        <v>3781</v>
      </c>
      <c r="M17" s="86">
        <v>2659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423</v>
      </c>
      <c r="F21" s="86">
        <v>204</v>
      </c>
      <c r="G21" s="86">
        <v>736</v>
      </c>
      <c r="H21" s="87">
        <v>3848</v>
      </c>
      <c r="I21" s="86">
        <v>3848</v>
      </c>
      <c r="J21" s="88">
        <v>3320</v>
      </c>
      <c r="K21" s="86">
        <v>1566</v>
      </c>
      <c r="L21" s="86">
        <v>4288</v>
      </c>
      <c r="M21" s="86">
        <v>3850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32846</v>
      </c>
      <c r="F22" s="86">
        <v>26715</v>
      </c>
      <c r="G22" s="86">
        <v>69980</v>
      </c>
      <c r="H22" s="87">
        <v>39608</v>
      </c>
      <c r="I22" s="86">
        <v>41402</v>
      </c>
      <c r="J22" s="88">
        <v>42445</v>
      </c>
      <c r="K22" s="86">
        <v>39399</v>
      </c>
      <c r="L22" s="86">
        <v>43583</v>
      </c>
      <c r="M22" s="86">
        <v>47342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27600</v>
      </c>
      <c r="F23" s="86">
        <v>37514</v>
      </c>
      <c r="G23" s="86">
        <v>37195</v>
      </c>
      <c r="H23" s="87">
        <v>48047</v>
      </c>
      <c r="I23" s="86">
        <v>44673</v>
      </c>
      <c r="J23" s="88">
        <v>42267</v>
      </c>
      <c r="K23" s="86">
        <v>43063.3</v>
      </c>
      <c r="L23" s="86">
        <v>37194</v>
      </c>
      <c r="M23" s="86">
        <v>39163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</v>
      </c>
      <c r="F24" s="86">
        <v>16</v>
      </c>
      <c r="G24" s="86">
        <v>0</v>
      </c>
      <c r="H24" s="87">
        <v>20</v>
      </c>
      <c r="I24" s="86">
        <v>20</v>
      </c>
      <c r="J24" s="88">
        <v>20</v>
      </c>
      <c r="K24" s="86">
        <v>30</v>
      </c>
      <c r="L24" s="86">
        <v>26</v>
      </c>
      <c r="M24" s="86">
        <v>27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7264</v>
      </c>
      <c r="F25" s="86">
        <v>1802</v>
      </c>
      <c r="G25" s="86">
        <v>0</v>
      </c>
      <c r="H25" s="87">
        <v>2890</v>
      </c>
      <c r="I25" s="86">
        <v>3431</v>
      </c>
      <c r="J25" s="88">
        <v>3085</v>
      </c>
      <c r="K25" s="86">
        <v>4700</v>
      </c>
      <c r="L25" s="86">
        <v>4562</v>
      </c>
      <c r="M25" s="86">
        <v>4804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37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</v>
      </c>
      <c r="F29" s="86">
        <v>0</v>
      </c>
      <c r="G29" s="86">
        <v>230</v>
      </c>
      <c r="H29" s="87">
        <v>437</v>
      </c>
      <c r="I29" s="86">
        <v>398</v>
      </c>
      <c r="J29" s="88">
        <v>348</v>
      </c>
      <c r="K29" s="86">
        <v>435</v>
      </c>
      <c r="L29" s="86">
        <v>397</v>
      </c>
      <c r="M29" s="86">
        <v>61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127</v>
      </c>
      <c r="I30" s="86">
        <v>43</v>
      </c>
      <c r="J30" s="88">
        <v>43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268</v>
      </c>
      <c r="F31" s="86">
        <v>259</v>
      </c>
      <c r="G31" s="86">
        <v>45</v>
      </c>
      <c r="H31" s="87">
        <v>644</v>
      </c>
      <c r="I31" s="86">
        <v>254</v>
      </c>
      <c r="J31" s="88">
        <v>254</v>
      </c>
      <c r="K31" s="86">
        <v>0</v>
      </c>
      <c r="L31" s="86">
        <v>2048</v>
      </c>
      <c r="M31" s="86">
        <v>4178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9952</v>
      </c>
      <c r="F32" s="86">
        <v>18792</v>
      </c>
      <c r="G32" s="86">
        <v>286</v>
      </c>
      <c r="H32" s="87">
        <v>17566</v>
      </c>
      <c r="I32" s="86">
        <v>11672</v>
      </c>
      <c r="J32" s="88">
        <v>11261</v>
      </c>
      <c r="K32" s="86">
        <v>12499</v>
      </c>
      <c r="L32" s="86">
        <v>17643</v>
      </c>
      <c r="M32" s="86">
        <v>14544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74</v>
      </c>
      <c r="F33" s="86">
        <v>100</v>
      </c>
      <c r="G33" s="86">
        <v>0</v>
      </c>
      <c r="H33" s="87">
        <v>21</v>
      </c>
      <c r="I33" s="86">
        <v>21</v>
      </c>
      <c r="J33" s="88">
        <v>21</v>
      </c>
      <c r="K33" s="86">
        <v>7</v>
      </c>
      <c r="L33" s="86">
        <v>26</v>
      </c>
      <c r="M33" s="86">
        <v>27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4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526</v>
      </c>
      <c r="F37" s="86">
        <v>226</v>
      </c>
      <c r="G37" s="86">
        <v>14601</v>
      </c>
      <c r="H37" s="87">
        <v>104</v>
      </c>
      <c r="I37" s="86">
        <v>125</v>
      </c>
      <c r="J37" s="88">
        <v>27</v>
      </c>
      <c r="K37" s="86">
        <v>600</v>
      </c>
      <c r="L37" s="86">
        <v>225</v>
      </c>
      <c r="M37" s="86">
        <v>595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1407</v>
      </c>
      <c r="F38" s="86">
        <v>2253</v>
      </c>
      <c r="G38" s="86">
        <v>1868</v>
      </c>
      <c r="H38" s="87">
        <v>3881</v>
      </c>
      <c r="I38" s="86">
        <v>3350</v>
      </c>
      <c r="J38" s="88">
        <v>1780</v>
      </c>
      <c r="K38" s="86">
        <v>3851</v>
      </c>
      <c r="L38" s="86">
        <v>3888</v>
      </c>
      <c r="M38" s="86">
        <v>4094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1633</v>
      </c>
      <c r="F39" s="86">
        <v>1871</v>
      </c>
      <c r="G39" s="86">
        <v>2332</v>
      </c>
      <c r="H39" s="87">
        <v>2044</v>
      </c>
      <c r="I39" s="86">
        <v>1167</v>
      </c>
      <c r="J39" s="88">
        <v>220</v>
      </c>
      <c r="K39" s="86">
        <v>1850</v>
      </c>
      <c r="L39" s="86">
        <v>1485</v>
      </c>
      <c r="M39" s="86">
        <v>1563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3176</v>
      </c>
      <c r="F40" s="86">
        <v>4058</v>
      </c>
      <c r="G40" s="86">
        <v>3384</v>
      </c>
      <c r="H40" s="87">
        <v>4798</v>
      </c>
      <c r="I40" s="86">
        <v>5928</v>
      </c>
      <c r="J40" s="88">
        <v>4619</v>
      </c>
      <c r="K40" s="86">
        <v>2284</v>
      </c>
      <c r="L40" s="86">
        <v>5613</v>
      </c>
      <c r="M40" s="86">
        <v>6344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6362</v>
      </c>
      <c r="F41" s="86">
        <v>8684</v>
      </c>
      <c r="G41" s="86">
        <v>7200</v>
      </c>
      <c r="H41" s="87">
        <v>7503</v>
      </c>
      <c r="I41" s="86">
        <v>9333</v>
      </c>
      <c r="J41" s="88">
        <v>11939</v>
      </c>
      <c r="K41" s="86">
        <v>14194</v>
      </c>
      <c r="L41" s="86">
        <v>15796</v>
      </c>
      <c r="M41" s="86">
        <v>15709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2655</v>
      </c>
      <c r="F42" s="86">
        <v>7928</v>
      </c>
      <c r="G42" s="86">
        <v>6970</v>
      </c>
      <c r="H42" s="87">
        <v>12914</v>
      </c>
      <c r="I42" s="86">
        <v>8577</v>
      </c>
      <c r="J42" s="88">
        <v>8448</v>
      </c>
      <c r="K42" s="86">
        <v>12344.3</v>
      </c>
      <c r="L42" s="86">
        <v>14458</v>
      </c>
      <c r="M42" s="86">
        <v>9475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772</v>
      </c>
      <c r="F43" s="86">
        <v>805</v>
      </c>
      <c r="G43" s="86">
        <v>1006</v>
      </c>
      <c r="H43" s="87">
        <v>1651</v>
      </c>
      <c r="I43" s="86">
        <v>1956</v>
      </c>
      <c r="J43" s="88">
        <v>2248</v>
      </c>
      <c r="K43" s="86">
        <v>3799.3</v>
      </c>
      <c r="L43" s="86">
        <v>1931</v>
      </c>
      <c r="M43" s="86">
        <v>2035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1423</v>
      </c>
      <c r="F44" s="86">
        <v>1567</v>
      </c>
      <c r="G44" s="86">
        <v>15947</v>
      </c>
      <c r="H44" s="87">
        <v>297</v>
      </c>
      <c r="I44" s="86">
        <v>3385</v>
      </c>
      <c r="J44" s="88">
        <v>3079</v>
      </c>
      <c r="K44" s="86">
        <v>2076</v>
      </c>
      <c r="L44" s="86">
        <v>2858</v>
      </c>
      <c r="M44" s="86">
        <v>4286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8349</v>
      </c>
      <c r="F45" s="86">
        <v>15207</v>
      </c>
      <c r="G45" s="86">
        <v>20417</v>
      </c>
      <c r="H45" s="87">
        <v>4922</v>
      </c>
      <c r="I45" s="86">
        <v>16847</v>
      </c>
      <c r="J45" s="88">
        <v>20554</v>
      </c>
      <c r="K45" s="86">
        <v>15219</v>
      </c>
      <c r="L45" s="86">
        <v>17557</v>
      </c>
      <c r="M45" s="86">
        <v>15722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18</v>
      </c>
      <c r="F47" s="100">
        <f t="shared" ref="F47:M47" si="3">SUM(F48:F49)</f>
        <v>309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18</v>
      </c>
      <c r="F48" s="79">
        <v>309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95685</v>
      </c>
      <c r="F51" s="72">
        <f t="shared" ref="F51:M51" si="4">F52+F59+F62+F63+F64+F72+F73</f>
        <v>129399</v>
      </c>
      <c r="G51" s="72">
        <f t="shared" si="4"/>
        <v>81485</v>
      </c>
      <c r="H51" s="73">
        <f t="shared" si="4"/>
        <v>71102</v>
      </c>
      <c r="I51" s="72">
        <f t="shared" si="4"/>
        <v>90882</v>
      </c>
      <c r="J51" s="74">
        <f t="shared" si="4"/>
        <v>90890</v>
      </c>
      <c r="K51" s="72">
        <f t="shared" si="4"/>
        <v>104689</v>
      </c>
      <c r="L51" s="72">
        <f t="shared" si="4"/>
        <v>123667</v>
      </c>
      <c r="M51" s="72">
        <f t="shared" si="4"/>
        <v>140408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60029</v>
      </c>
      <c r="F52" s="79">
        <f t="shared" ref="F52:M52" si="5">F53+F56</f>
        <v>79563</v>
      </c>
      <c r="G52" s="79">
        <f t="shared" si="5"/>
        <v>37287</v>
      </c>
      <c r="H52" s="80">
        <f t="shared" si="5"/>
        <v>38088</v>
      </c>
      <c r="I52" s="79">
        <f t="shared" si="5"/>
        <v>37488</v>
      </c>
      <c r="J52" s="81">
        <f t="shared" si="5"/>
        <v>37488</v>
      </c>
      <c r="K52" s="79">
        <f t="shared" si="5"/>
        <v>55228</v>
      </c>
      <c r="L52" s="79">
        <f t="shared" si="5"/>
        <v>72311</v>
      </c>
      <c r="M52" s="79">
        <f t="shared" si="5"/>
        <v>78801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60029</v>
      </c>
      <c r="F56" s="100">
        <f t="shared" ref="F56:M56" si="7">SUM(F57:F58)</f>
        <v>79563</v>
      </c>
      <c r="G56" s="100">
        <f t="shared" si="7"/>
        <v>37287</v>
      </c>
      <c r="H56" s="101">
        <f t="shared" si="7"/>
        <v>38088</v>
      </c>
      <c r="I56" s="100">
        <f t="shared" si="7"/>
        <v>37488</v>
      </c>
      <c r="J56" s="102">
        <f t="shared" si="7"/>
        <v>37488</v>
      </c>
      <c r="K56" s="100">
        <f t="shared" si="7"/>
        <v>55228</v>
      </c>
      <c r="L56" s="100">
        <f t="shared" si="7"/>
        <v>72311</v>
      </c>
      <c r="M56" s="100">
        <f t="shared" si="7"/>
        <v>78801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60029</v>
      </c>
      <c r="F57" s="79">
        <v>79563</v>
      </c>
      <c r="G57" s="79">
        <v>37287</v>
      </c>
      <c r="H57" s="80">
        <v>38088</v>
      </c>
      <c r="I57" s="79">
        <v>37488</v>
      </c>
      <c r="J57" s="81">
        <v>37488</v>
      </c>
      <c r="K57" s="79">
        <v>55228</v>
      </c>
      <c r="L57" s="79">
        <v>72311</v>
      </c>
      <c r="M57" s="79">
        <v>78801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17070</v>
      </c>
      <c r="F59" s="100">
        <f t="shared" ref="F59:M59" si="8">SUM(F60:F61)</f>
        <v>18747</v>
      </c>
      <c r="G59" s="100">
        <f t="shared" si="8"/>
        <v>23453</v>
      </c>
      <c r="H59" s="101">
        <f t="shared" si="8"/>
        <v>17163</v>
      </c>
      <c r="I59" s="100">
        <f t="shared" si="8"/>
        <v>21563</v>
      </c>
      <c r="J59" s="102">
        <f t="shared" si="8"/>
        <v>21563</v>
      </c>
      <c r="K59" s="100">
        <f t="shared" si="8"/>
        <v>24747</v>
      </c>
      <c r="L59" s="100">
        <f t="shared" si="8"/>
        <v>25993</v>
      </c>
      <c r="M59" s="100">
        <f t="shared" si="8"/>
        <v>27397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17070</v>
      </c>
      <c r="F61" s="93">
        <v>18747</v>
      </c>
      <c r="G61" s="93">
        <v>23453</v>
      </c>
      <c r="H61" s="94">
        <v>17163</v>
      </c>
      <c r="I61" s="93">
        <v>21563</v>
      </c>
      <c r="J61" s="95">
        <v>21563</v>
      </c>
      <c r="K61" s="93">
        <v>24747</v>
      </c>
      <c r="L61" s="93">
        <v>25993</v>
      </c>
      <c r="M61" s="93">
        <v>27397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400</v>
      </c>
      <c r="F62" s="86">
        <v>900</v>
      </c>
      <c r="G62" s="86">
        <v>437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17867</v>
      </c>
      <c r="F72" s="86">
        <v>28810</v>
      </c>
      <c r="G72" s="86">
        <v>19648</v>
      </c>
      <c r="H72" s="87">
        <v>15751</v>
      </c>
      <c r="I72" s="86">
        <v>31606</v>
      </c>
      <c r="J72" s="88">
        <v>31606</v>
      </c>
      <c r="K72" s="86">
        <v>24414</v>
      </c>
      <c r="L72" s="86">
        <v>25227</v>
      </c>
      <c r="M72" s="86">
        <v>34067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319</v>
      </c>
      <c r="F73" s="86">
        <f t="shared" ref="F73:M73" si="12">SUM(F74:F75)</f>
        <v>1379</v>
      </c>
      <c r="G73" s="86">
        <f t="shared" si="12"/>
        <v>660</v>
      </c>
      <c r="H73" s="87">
        <f t="shared" si="12"/>
        <v>100</v>
      </c>
      <c r="I73" s="86">
        <f t="shared" si="12"/>
        <v>225</v>
      </c>
      <c r="J73" s="88">
        <f t="shared" si="12"/>
        <v>233</v>
      </c>
      <c r="K73" s="86">
        <f t="shared" si="12"/>
        <v>300</v>
      </c>
      <c r="L73" s="86">
        <f t="shared" si="12"/>
        <v>136</v>
      </c>
      <c r="M73" s="86">
        <f t="shared" si="12"/>
        <v>143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205</v>
      </c>
      <c r="F74" s="79">
        <v>1378</v>
      </c>
      <c r="G74" s="79">
        <v>460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114</v>
      </c>
      <c r="F75" s="93">
        <v>1</v>
      </c>
      <c r="G75" s="93">
        <v>200</v>
      </c>
      <c r="H75" s="94">
        <v>100</v>
      </c>
      <c r="I75" s="93">
        <v>225</v>
      </c>
      <c r="J75" s="95">
        <v>233</v>
      </c>
      <c r="K75" s="93">
        <v>300</v>
      </c>
      <c r="L75" s="93">
        <v>136</v>
      </c>
      <c r="M75" s="93">
        <v>143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1243</v>
      </c>
      <c r="F77" s="72">
        <f t="shared" ref="F77:M77" si="13">F78+F81+F84+F85+F86+F87+F88</f>
        <v>3115</v>
      </c>
      <c r="G77" s="72">
        <f t="shared" si="13"/>
        <v>30738</v>
      </c>
      <c r="H77" s="73">
        <f t="shared" si="13"/>
        <v>109375</v>
      </c>
      <c r="I77" s="72">
        <f t="shared" si="13"/>
        <v>82651</v>
      </c>
      <c r="J77" s="74">
        <f t="shared" si="13"/>
        <v>83221</v>
      </c>
      <c r="K77" s="72">
        <f t="shared" si="13"/>
        <v>241501</v>
      </c>
      <c r="L77" s="72">
        <f t="shared" si="13"/>
        <v>263401</v>
      </c>
      <c r="M77" s="72">
        <f t="shared" si="13"/>
        <v>106785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110</v>
      </c>
      <c r="F78" s="100">
        <f t="shared" ref="F78:M78" si="14">SUM(F79:F80)</f>
        <v>0</v>
      </c>
      <c r="G78" s="100">
        <f t="shared" si="14"/>
        <v>22789</v>
      </c>
      <c r="H78" s="101">
        <f t="shared" si="14"/>
        <v>106100</v>
      </c>
      <c r="I78" s="100">
        <f t="shared" si="14"/>
        <v>76100</v>
      </c>
      <c r="J78" s="102">
        <f t="shared" si="14"/>
        <v>76100</v>
      </c>
      <c r="K78" s="100">
        <f t="shared" si="14"/>
        <v>235000</v>
      </c>
      <c r="L78" s="100">
        <f t="shared" si="14"/>
        <v>258792</v>
      </c>
      <c r="M78" s="100">
        <f t="shared" si="14"/>
        <v>101922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110</v>
      </c>
      <c r="F79" s="79">
        <v>0</v>
      </c>
      <c r="G79" s="79">
        <v>22789</v>
      </c>
      <c r="H79" s="80">
        <v>0</v>
      </c>
      <c r="I79" s="79">
        <v>0</v>
      </c>
      <c r="J79" s="81">
        <v>10000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106100</v>
      </c>
      <c r="I80" s="93">
        <v>76100</v>
      </c>
      <c r="J80" s="95">
        <v>66100</v>
      </c>
      <c r="K80" s="93">
        <v>235000</v>
      </c>
      <c r="L80" s="93">
        <v>258792</v>
      </c>
      <c r="M80" s="93">
        <v>101922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1076</v>
      </c>
      <c r="F81" s="86">
        <f t="shared" ref="F81:M81" si="15">SUM(F82:F83)</f>
        <v>3115</v>
      </c>
      <c r="G81" s="86">
        <f t="shared" si="15"/>
        <v>7949</v>
      </c>
      <c r="H81" s="87">
        <f t="shared" si="15"/>
        <v>3275</v>
      </c>
      <c r="I81" s="86">
        <f t="shared" si="15"/>
        <v>6551</v>
      </c>
      <c r="J81" s="88">
        <f t="shared" si="15"/>
        <v>7121</v>
      </c>
      <c r="K81" s="86">
        <f t="shared" si="15"/>
        <v>6501</v>
      </c>
      <c r="L81" s="86">
        <f t="shared" si="15"/>
        <v>4609</v>
      </c>
      <c r="M81" s="86">
        <f t="shared" si="15"/>
        <v>4863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200</v>
      </c>
      <c r="L82" s="79">
        <v>210</v>
      </c>
      <c r="M82" s="79">
        <v>218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1076</v>
      </c>
      <c r="F83" s="93">
        <v>3115</v>
      </c>
      <c r="G83" s="93">
        <v>7949</v>
      </c>
      <c r="H83" s="94">
        <v>3275</v>
      </c>
      <c r="I83" s="93">
        <v>6551</v>
      </c>
      <c r="J83" s="95">
        <v>7121</v>
      </c>
      <c r="K83" s="93">
        <v>6301</v>
      </c>
      <c r="L83" s="93">
        <v>4399</v>
      </c>
      <c r="M83" s="93">
        <v>4645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57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633</v>
      </c>
      <c r="F90" s="72">
        <v>65</v>
      </c>
      <c r="G90" s="72">
        <v>16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341370</v>
      </c>
      <c r="F92" s="46">
        <f t="shared" ref="F92:M92" si="16">F4+F51+F77+F90</f>
        <v>409623</v>
      </c>
      <c r="G92" s="46">
        <f t="shared" si="16"/>
        <v>434025</v>
      </c>
      <c r="H92" s="47">
        <f t="shared" si="16"/>
        <v>537292</v>
      </c>
      <c r="I92" s="46">
        <f t="shared" si="16"/>
        <v>521192</v>
      </c>
      <c r="J92" s="48">
        <f t="shared" si="16"/>
        <v>521192</v>
      </c>
      <c r="K92" s="46">
        <f t="shared" si="16"/>
        <v>714361.89999999991</v>
      </c>
      <c r="L92" s="46">
        <f t="shared" si="16"/>
        <v>779406</v>
      </c>
      <c r="M92" s="46">
        <f t="shared" si="16"/>
        <v>651320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152</v>
      </c>
      <c r="F3" s="17" t="s">
        <v>153</v>
      </c>
      <c r="G3" s="17" t="s">
        <v>154</v>
      </c>
      <c r="H3" s="173" t="s">
        <v>155</v>
      </c>
      <c r="I3" s="174"/>
      <c r="J3" s="175"/>
      <c r="K3" s="17" t="s">
        <v>156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78645</v>
      </c>
      <c r="F4" s="72">
        <f t="shared" ref="F4:M4" si="0">F5+F8+F47</f>
        <v>93605</v>
      </c>
      <c r="G4" s="72">
        <f t="shared" si="0"/>
        <v>79557</v>
      </c>
      <c r="H4" s="73">
        <f t="shared" si="0"/>
        <v>129868</v>
      </c>
      <c r="I4" s="72">
        <f t="shared" si="0"/>
        <v>117553</v>
      </c>
      <c r="J4" s="74">
        <f t="shared" si="0"/>
        <v>117545</v>
      </c>
      <c r="K4" s="72">
        <f t="shared" si="0"/>
        <v>107122</v>
      </c>
      <c r="L4" s="72">
        <f t="shared" si="0"/>
        <v>110351</v>
      </c>
      <c r="M4" s="72">
        <f t="shared" si="0"/>
        <v>113678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39586</v>
      </c>
      <c r="F5" s="100">
        <f t="shared" ref="F5:M5" si="1">SUM(F6:F7)</f>
        <v>45051</v>
      </c>
      <c r="G5" s="100">
        <f t="shared" si="1"/>
        <v>50392</v>
      </c>
      <c r="H5" s="101">
        <f t="shared" si="1"/>
        <v>86125</v>
      </c>
      <c r="I5" s="100">
        <f t="shared" si="1"/>
        <v>62154</v>
      </c>
      <c r="J5" s="102">
        <f t="shared" si="1"/>
        <v>62154</v>
      </c>
      <c r="K5" s="100">
        <f t="shared" si="1"/>
        <v>62239</v>
      </c>
      <c r="L5" s="100">
        <f t="shared" si="1"/>
        <v>65960</v>
      </c>
      <c r="M5" s="100">
        <f t="shared" si="1"/>
        <v>69663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35070</v>
      </c>
      <c r="F6" s="79">
        <v>40095</v>
      </c>
      <c r="G6" s="79">
        <v>50392</v>
      </c>
      <c r="H6" s="80">
        <v>76590</v>
      </c>
      <c r="I6" s="79">
        <v>55621</v>
      </c>
      <c r="J6" s="81">
        <v>55363</v>
      </c>
      <c r="K6" s="79">
        <v>55394</v>
      </c>
      <c r="L6" s="79">
        <v>56425</v>
      </c>
      <c r="M6" s="79">
        <v>59997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4516</v>
      </c>
      <c r="F7" s="93">
        <v>4956</v>
      </c>
      <c r="G7" s="93">
        <v>0</v>
      </c>
      <c r="H7" s="94">
        <v>9535</v>
      </c>
      <c r="I7" s="93">
        <v>6533</v>
      </c>
      <c r="J7" s="95">
        <v>6791</v>
      </c>
      <c r="K7" s="93">
        <v>6845</v>
      </c>
      <c r="L7" s="93">
        <v>9535</v>
      </c>
      <c r="M7" s="93">
        <v>9666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39041</v>
      </c>
      <c r="F8" s="100">
        <f t="shared" ref="F8:M8" si="2">SUM(F9:F46)</f>
        <v>48336</v>
      </c>
      <c r="G8" s="100">
        <f t="shared" si="2"/>
        <v>29165</v>
      </c>
      <c r="H8" s="101">
        <f t="shared" si="2"/>
        <v>43743</v>
      </c>
      <c r="I8" s="100">
        <f t="shared" si="2"/>
        <v>55399</v>
      </c>
      <c r="J8" s="102">
        <f t="shared" si="2"/>
        <v>55391</v>
      </c>
      <c r="K8" s="100">
        <f t="shared" si="2"/>
        <v>44883</v>
      </c>
      <c r="L8" s="100">
        <f t="shared" si="2"/>
        <v>44391</v>
      </c>
      <c r="M8" s="100">
        <f t="shared" si="2"/>
        <v>44015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22</v>
      </c>
      <c r="F9" s="79">
        <v>103</v>
      </c>
      <c r="G9" s="79">
        <v>41</v>
      </c>
      <c r="H9" s="80">
        <v>183</v>
      </c>
      <c r="I9" s="79">
        <v>106</v>
      </c>
      <c r="J9" s="81">
        <v>106</v>
      </c>
      <c r="K9" s="79">
        <v>78</v>
      </c>
      <c r="L9" s="79">
        <v>205</v>
      </c>
      <c r="M9" s="79">
        <v>236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1972</v>
      </c>
      <c r="F10" s="86">
        <v>4677</v>
      </c>
      <c r="G10" s="86">
        <v>1766</v>
      </c>
      <c r="H10" s="87">
        <v>1477</v>
      </c>
      <c r="I10" s="86">
        <v>1864</v>
      </c>
      <c r="J10" s="88">
        <v>1864</v>
      </c>
      <c r="K10" s="86">
        <v>1119</v>
      </c>
      <c r="L10" s="86">
        <v>1365</v>
      </c>
      <c r="M10" s="86">
        <v>1437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71</v>
      </c>
      <c r="F11" s="86">
        <v>70</v>
      </c>
      <c r="G11" s="86">
        <v>50</v>
      </c>
      <c r="H11" s="87">
        <v>460</v>
      </c>
      <c r="I11" s="86">
        <v>13460</v>
      </c>
      <c r="J11" s="88">
        <v>13460</v>
      </c>
      <c r="K11" s="86">
        <v>754</v>
      </c>
      <c r="L11" s="86">
        <v>509</v>
      </c>
      <c r="M11" s="86">
        <v>536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2583</v>
      </c>
      <c r="F12" s="86">
        <v>2515</v>
      </c>
      <c r="G12" s="86">
        <v>2184</v>
      </c>
      <c r="H12" s="87">
        <v>2640</v>
      </c>
      <c r="I12" s="86">
        <v>2640</v>
      </c>
      <c r="J12" s="88">
        <v>2640</v>
      </c>
      <c r="K12" s="86">
        <v>2350</v>
      </c>
      <c r="L12" s="86">
        <v>2712</v>
      </c>
      <c r="M12" s="86">
        <v>2856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247</v>
      </c>
      <c r="F13" s="86">
        <v>7</v>
      </c>
      <c r="G13" s="86">
        <v>290</v>
      </c>
      <c r="H13" s="87">
        <v>369</v>
      </c>
      <c r="I13" s="86">
        <v>369</v>
      </c>
      <c r="J13" s="88">
        <v>369</v>
      </c>
      <c r="K13" s="86">
        <v>540</v>
      </c>
      <c r="L13" s="86">
        <v>407</v>
      </c>
      <c r="M13" s="86">
        <v>429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932</v>
      </c>
      <c r="F14" s="86">
        <v>1857</v>
      </c>
      <c r="G14" s="86">
        <v>273</v>
      </c>
      <c r="H14" s="87">
        <v>342</v>
      </c>
      <c r="I14" s="86">
        <v>342</v>
      </c>
      <c r="J14" s="88">
        <v>426</v>
      </c>
      <c r="K14" s="86">
        <v>1525</v>
      </c>
      <c r="L14" s="86">
        <v>381</v>
      </c>
      <c r="M14" s="86">
        <v>401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1907</v>
      </c>
      <c r="F15" s="86">
        <v>2801</v>
      </c>
      <c r="G15" s="86">
        <v>2739</v>
      </c>
      <c r="H15" s="87">
        <v>2373</v>
      </c>
      <c r="I15" s="86">
        <v>2346</v>
      </c>
      <c r="J15" s="88">
        <v>2365</v>
      </c>
      <c r="K15" s="86">
        <v>2623</v>
      </c>
      <c r="L15" s="86">
        <v>2607</v>
      </c>
      <c r="M15" s="86">
        <v>2745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1291</v>
      </c>
      <c r="F16" s="86">
        <v>1703</v>
      </c>
      <c r="G16" s="86">
        <v>1294</v>
      </c>
      <c r="H16" s="87">
        <v>1690</v>
      </c>
      <c r="I16" s="86">
        <v>1690</v>
      </c>
      <c r="J16" s="88">
        <v>1690</v>
      </c>
      <c r="K16" s="86">
        <v>1280</v>
      </c>
      <c r="L16" s="86">
        <v>1863</v>
      </c>
      <c r="M16" s="86">
        <v>1962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621</v>
      </c>
      <c r="F17" s="86">
        <v>461</v>
      </c>
      <c r="G17" s="86">
        <v>381</v>
      </c>
      <c r="H17" s="87">
        <v>3639</v>
      </c>
      <c r="I17" s="86">
        <v>803</v>
      </c>
      <c r="J17" s="88">
        <v>803</v>
      </c>
      <c r="K17" s="86">
        <v>1480</v>
      </c>
      <c r="L17" s="86">
        <v>3781</v>
      </c>
      <c r="M17" s="86">
        <v>2659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</v>
      </c>
      <c r="F21" s="86">
        <v>204</v>
      </c>
      <c r="G21" s="86">
        <v>628</v>
      </c>
      <c r="H21" s="87">
        <v>3320</v>
      </c>
      <c r="I21" s="86">
        <v>3320</v>
      </c>
      <c r="J21" s="88">
        <v>3320</v>
      </c>
      <c r="K21" s="86">
        <v>1200</v>
      </c>
      <c r="L21" s="86">
        <v>3705</v>
      </c>
      <c r="M21" s="86">
        <v>3236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4596</v>
      </c>
      <c r="F22" s="86">
        <v>5244</v>
      </c>
      <c r="G22" s="86">
        <v>105</v>
      </c>
      <c r="H22" s="87">
        <v>3999</v>
      </c>
      <c r="I22" s="86">
        <v>2714</v>
      </c>
      <c r="J22" s="88">
        <v>2499</v>
      </c>
      <c r="K22" s="86">
        <v>1440</v>
      </c>
      <c r="L22" s="86">
        <v>4384</v>
      </c>
      <c r="M22" s="86">
        <v>4616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9643</v>
      </c>
      <c r="F23" s="86">
        <v>9891</v>
      </c>
      <c r="G23" s="86">
        <v>6447</v>
      </c>
      <c r="H23" s="87">
        <v>7345</v>
      </c>
      <c r="I23" s="86">
        <v>9638</v>
      </c>
      <c r="J23" s="88">
        <v>9508</v>
      </c>
      <c r="K23" s="86">
        <v>7940</v>
      </c>
      <c r="L23" s="86">
        <v>3516</v>
      </c>
      <c r="M23" s="86">
        <v>3934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</v>
      </c>
      <c r="F24" s="86">
        <v>16</v>
      </c>
      <c r="G24" s="86">
        <v>0</v>
      </c>
      <c r="H24" s="87">
        <v>20</v>
      </c>
      <c r="I24" s="86">
        <v>20</v>
      </c>
      <c r="J24" s="88">
        <v>20</v>
      </c>
      <c r="K24" s="86">
        <v>30</v>
      </c>
      <c r="L24" s="86">
        <v>26</v>
      </c>
      <c r="M24" s="86">
        <v>27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5546</v>
      </c>
      <c r="F25" s="86">
        <v>1360</v>
      </c>
      <c r="G25" s="86">
        <v>0</v>
      </c>
      <c r="H25" s="87">
        <v>2213</v>
      </c>
      <c r="I25" s="86">
        <v>2162</v>
      </c>
      <c r="J25" s="88">
        <v>2162</v>
      </c>
      <c r="K25" s="86">
        <v>4219</v>
      </c>
      <c r="L25" s="86">
        <v>4219</v>
      </c>
      <c r="M25" s="86">
        <v>4443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222</v>
      </c>
      <c r="H29" s="87">
        <v>348</v>
      </c>
      <c r="I29" s="86">
        <v>348</v>
      </c>
      <c r="J29" s="88">
        <v>348</v>
      </c>
      <c r="K29" s="86">
        <v>367</v>
      </c>
      <c r="L29" s="86">
        <v>384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48</v>
      </c>
      <c r="G31" s="86">
        <v>0</v>
      </c>
      <c r="H31" s="87">
        <v>2</v>
      </c>
      <c r="I31" s="86">
        <v>2</v>
      </c>
      <c r="J31" s="88">
        <v>2</v>
      </c>
      <c r="K31" s="86">
        <v>0</v>
      </c>
      <c r="L31" s="86">
        <v>2</v>
      </c>
      <c r="M31" s="86">
        <v>2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34</v>
      </c>
      <c r="F32" s="86">
        <v>33</v>
      </c>
      <c r="G32" s="86">
        <v>286</v>
      </c>
      <c r="H32" s="87">
        <v>5</v>
      </c>
      <c r="I32" s="86">
        <v>42</v>
      </c>
      <c r="J32" s="88">
        <v>50</v>
      </c>
      <c r="K32" s="86">
        <v>3</v>
      </c>
      <c r="L32" s="86">
        <v>5</v>
      </c>
      <c r="M32" s="86">
        <v>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1</v>
      </c>
      <c r="G33" s="86">
        <v>0</v>
      </c>
      <c r="H33" s="87">
        <v>21</v>
      </c>
      <c r="I33" s="86">
        <v>21</v>
      </c>
      <c r="J33" s="88">
        <v>21</v>
      </c>
      <c r="K33" s="86">
        <v>4</v>
      </c>
      <c r="L33" s="86">
        <v>23</v>
      </c>
      <c r="M33" s="86">
        <v>24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4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141</v>
      </c>
      <c r="F37" s="86">
        <v>201</v>
      </c>
      <c r="G37" s="86">
        <v>10</v>
      </c>
      <c r="H37" s="87">
        <v>4</v>
      </c>
      <c r="I37" s="86">
        <v>22</v>
      </c>
      <c r="J37" s="88">
        <v>20</v>
      </c>
      <c r="K37" s="86">
        <v>518</v>
      </c>
      <c r="L37" s="86">
        <v>4</v>
      </c>
      <c r="M37" s="86">
        <v>409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1140</v>
      </c>
      <c r="F38" s="86">
        <v>1946</v>
      </c>
      <c r="G38" s="86">
        <v>1646</v>
      </c>
      <c r="H38" s="87">
        <v>2609</v>
      </c>
      <c r="I38" s="86">
        <v>1596</v>
      </c>
      <c r="J38" s="88">
        <v>1596</v>
      </c>
      <c r="K38" s="86">
        <v>2412</v>
      </c>
      <c r="L38" s="86">
        <v>2677</v>
      </c>
      <c r="M38" s="86">
        <v>2819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1094</v>
      </c>
      <c r="F39" s="86">
        <v>1308</v>
      </c>
      <c r="G39" s="86">
        <v>1215</v>
      </c>
      <c r="H39" s="87">
        <v>1514</v>
      </c>
      <c r="I39" s="86">
        <v>137</v>
      </c>
      <c r="J39" s="88">
        <v>137</v>
      </c>
      <c r="K39" s="86">
        <v>1500</v>
      </c>
      <c r="L39" s="86">
        <v>1118</v>
      </c>
      <c r="M39" s="86">
        <v>1177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2489</v>
      </c>
      <c r="F40" s="86">
        <v>3491</v>
      </c>
      <c r="G40" s="86">
        <v>2811</v>
      </c>
      <c r="H40" s="87">
        <v>4138</v>
      </c>
      <c r="I40" s="86">
        <v>3923</v>
      </c>
      <c r="J40" s="88">
        <v>3923</v>
      </c>
      <c r="K40" s="86">
        <v>1500</v>
      </c>
      <c r="L40" s="86">
        <v>2490</v>
      </c>
      <c r="M40" s="86">
        <v>3412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2281</v>
      </c>
      <c r="F41" s="86">
        <v>3044</v>
      </c>
      <c r="G41" s="86">
        <v>295</v>
      </c>
      <c r="H41" s="87">
        <v>0</v>
      </c>
      <c r="I41" s="86">
        <v>200</v>
      </c>
      <c r="J41" s="88">
        <v>334</v>
      </c>
      <c r="K41" s="86">
        <v>150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748</v>
      </c>
      <c r="F42" s="86">
        <v>1644</v>
      </c>
      <c r="G42" s="86">
        <v>3094</v>
      </c>
      <c r="H42" s="87">
        <v>2392</v>
      </c>
      <c r="I42" s="86">
        <v>3197</v>
      </c>
      <c r="J42" s="88">
        <v>3584</v>
      </c>
      <c r="K42" s="86">
        <v>6574</v>
      </c>
      <c r="L42" s="86">
        <v>3807</v>
      </c>
      <c r="M42" s="86">
        <v>2988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607</v>
      </c>
      <c r="F43" s="86">
        <v>498</v>
      </c>
      <c r="G43" s="86">
        <v>824</v>
      </c>
      <c r="H43" s="87">
        <v>1065</v>
      </c>
      <c r="I43" s="86">
        <v>1253</v>
      </c>
      <c r="J43" s="88">
        <v>1261</v>
      </c>
      <c r="K43" s="86">
        <v>2728</v>
      </c>
      <c r="L43" s="86">
        <v>1151</v>
      </c>
      <c r="M43" s="86">
        <v>1212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19</v>
      </c>
      <c r="F44" s="86">
        <v>31</v>
      </c>
      <c r="G44" s="86">
        <v>760</v>
      </c>
      <c r="H44" s="87">
        <v>5</v>
      </c>
      <c r="I44" s="86">
        <v>1008</v>
      </c>
      <c r="J44" s="88">
        <v>902</v>
      </c>
      <c r="K44" s="86">
        <v>685</v>
      </c>
      <c r="L44" s="86">
        <v>793</v>
      </c>
      <c r="M44" s="86">
        <v>45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1045</v>
      </c>
      <c r="F45" s="86">
        <v>5182</v>
      </c>
      <c r="G45" s="86">
        <v>1804</v>
      </c>
      <c r="H45" s="87">
        <v>1570</v>
      </c>
      <c r="I45" s="86">
        <v>2176</v>
      </c>
      <c r="J45" s="88">
        <v>1977</v>
      </c>
      <c r="K45" s="86">
        <v>1864</v>
      </c>
      <c r="L45" s="86">
        <v>2257</v>
      </c>
      <c r="M45" s="86">
        <v>2405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18</v>
      </c>
      <c r="F47" s="100">
        <f t="shared" ref="F47:M47" si="3">SUM(F48:F49)</f>
        <v>218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18</v>
      </c>
      <c r="F48" s="79">
        <v>218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162</v>
      </c>
      <c r="F51" s="72">
        <f t="shared" ref="F51:M51" si="4">F52+F59+F62+F63+F64+F72+F73</f>
        <v>13</v>
      </c>
      <c r="G51" s="72">
        <f t="shared" si="4"/>
        <v>200</v>
      </c>
      <c r="H51" s="73">
        <f t="shared" si="4"/>
        <v>100</v>
      </c>
      <c r="I51" s="72">
        <f t="shared" si="4"/>
        <v>151</v>
      </c>
      <c r="J51" s="74">
        <f t="shared" si="4"/>
        <v>159</v>
      </c>
      <c r="K51" s="72">
        <f t="shared" si="4"/>
        <v>130</v>
      </c>
      <c r="L51" s="72">
        <f t="shared" si="4"/>
        <v>136</v>
      </c>
      <c r="M51" s="72">
        <f t="shared" si="4"/>
        <v>143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162</v>
      </c>
      <c r="F73" s="86">
        <f t="shared" ref="F73:M73" si="12">SUM(F74:F75)</f>
        <v>13</v>
      </c>
      <c r="G73" s="86">
        <f t="shared" si="12"/>
        <v>200</v>
      </c>
      <c r="H73" s="87">
        <f t="shared" si="12"/>
        <v>100</v>
      </c>
      <c r="I73" s="86">
        <f t="shared" si="12"/>
        <v>151</v>
      </c>
      <c r="J73" s="88">
        <f t="shared" si="12"/>
        <v>159</v>
      </c>
      <c r="K73" s="86">
        <f t="shared" si="12"/>
        <v>130</v>
      </c>
      <c r="L73" s="86">
        <f t="shared" si="12"/>
        <v>136</v>
      </c>
      <c r="M73" s="86">
        <f t="shared" si="12"/>
        <v>143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80</v>
      </c>
      <c r="F74" s="79">
        <v>12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82</v>
      </c>
      <c r="F75" s="93">
        <v>1</v>
      </c>
      <c r="G75" s="93">
        <v>200</v>
      </c>
      <c r="H75" s="94">
        <v>100</v>
      </c>
      <c r="I75" s="93">
        <v>151</v>
      </c>
      <c r="J75" s="95">
        <v>159</v>
      </c>
      <c r="K75" s="93">
        <v>130</v>
      </c>
      <c r="L75" s="93">
        <v>136</v>
      </c>
      <c r="M75" s="93">
        <v>143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717</v>
      </c>
      <c r="F77" s="72">
        <f t="shared" ref="F77:M77" si="13">F78+F81+F84+F85+F86+F87+F88</f>
        <v>2224</v>
      </c>
      <c r="G77" s="72">
        <f t="shared" si="13"/>
        <v>7085</v>
      </c>
      <c r="H77" s="73">
        <f t="shared" si="13"/>
        <v>2806</v>
      </c>
      <c r="I77" s="72">
        <f t="shared" si="13"/>
        <v>4099</v>
      </c>
      <c r="J77" s="74">
        <f t="shared" si="13"/>
        <v>4099</v>
      </c>
      <c r="K77" s="72">
        <f t="shared" si="13"/>
        <v>2850</v>
      </c>
      <c r="L77" s="72">
        <f t="shared" si="13"/>
        <v>1980</v>
      </c>
      <c r="M77" s="72">
        <f t="shared" si="13"/>
        <v>2087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660</v>
      </c>
      <c r="F81" s="86">
        <f t="shared" ref="F81:M81" si="15">SUM(F82:F83)</f>
        <v>2224</v>
      </c>
      <c r="G81" s="86">
        <f t="shared" si="15"/>
        <v>7085</v>
      </c>
      <c r="H81" s="87">
        <f t="shared" si="15"/>
        <v>2806</v>
      </c>
      <c r="I81" s="86">
        <f t="shared" si="15"/>
        <v>4099</v>
      </c>
      <c r="J81" s="88">
        <f t="shared" si="15"/>
        <v>4099</v>
      </c>
      <c r="K81" s="86">
        <f t="shared" si="15"/>
        <v>2850</v>
      </c>
      <c r="L81" s="86">
        <f t="shared" si="15"/>
        <v>1980</v>
      </c>
      <c r="M81" s="86">
        <f t="shared" si="15"/>
        <v>2087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660</v>
      </c>
      <c r="F83" s="93">
        <v>2224</v>
      </c>
      <c r="G83" s="93">
        <v>7085</v>
      </c>
      <c r="H83" s="94">
        <v>2806</v>
      </c>
      <c r="I83" s="93">
        <v>4099</v>
      </c>
      <c r="J83" s="95">
        <v>4099</v>
      </c>
      <c r="K83" s="93">
        <v>2850</v>
      </c>
      <c r="L83" s="93">
        <v>1980</v>
      </c>
      <c r="M83" s="93">
        <v>2087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57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601</v>
      </c>
      <c r="F90" s="72">
        <v>10</v>
      </c>
      <c r="G90" s="72">
        <v>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80125</v>
      </c>
      <c r="F92" s="46">
        <f t="shared" ref="F92:M92" si="16">F4+F51+F77+F90</f>
        <v>95852</v>
      </c>
      <c r="G92" s="46">
        <f t="shared" si="16"/>
        <v>86844</v>
      </c>
      <c r="H92" s="47">
        <f t="shared" si="16"/>
        <v>132774</v>
      </c>
      <c r="I92" s="46">
        <f t="shared" si="16"/>
        <v>121803</v>
      </c>
      <c r="J92" s="48">
        <f t="shared" si="16"/>
        <v>121803</v>
      </c>
      <c r="K92" s="46">
        <f t="shared" si="16"/>
        <v>110102</v>
      </c>
      <c r="L92" s="46">
        <f t="shared" si="16"/>
        <v>112467</v>
      </c>
      <c r="M92" s="46">
        <f t="shared" si="16"/>
        <v>115908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152</v>
      </c>
      <c r="F3" s="17" t="s">
        <v>153</v>
      </c>
      <c r="G3" s="17" t="s">
        <v>154</v>
      </c>
      <c r="H3" s="173" t="s">
        <v>155</v>
      </c>
      <c r="I3" s="174"/>
      <c r="J3" s="175"/>
      <c r="K3" s="17" t="s">
        <v>156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29848</v>
      </c>
      <c r="F4" s="72">
        <f t="shared" ref="F4:M4" si="0">F5+F8+F47</f>
        <v>39731</v>
      </c>
      <c r="G4" s="72">
        <f t="shared" si="0"/>
        <v>47174</v>
      </c>
      <c r="H4" s="73">
        <f t="shared" si="0"/>
        <v>75009</v>
      </c>
      <c r="I4" s="72">
        <f t="shared" si="0"/>
        <v>65266</v>
      </c>
      <c r="J4" s="74">
        <f t="shared" si="0"/>
        <v>60158</v>
      </c>
      <c r="K4" s="72">
        <f t="shared" si="0"/>
        <v>63792</v>
      </c>
      <c r="L4" s="72">
        <f t="shared" si="0"/>
        <v>64787</v>
      </c>
      <c r="M4" s="72">
        <f t="shared" si="0"/>
        <v>65698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8726</v>
      </c>
      <c r="F5" s="100">
        <f t="shared" ref="F5:M5" si="1">SUM(F6:F7)</f>
        <v>10164</v>
      </c>
      <c r="G5" s="100">
        <f t="shared" si="1"/>
        <v>10613</v>
      </c>
      <c r="H5" s="101">
        <f t="shared" si="1"/>
        <v>31055</v>
      </c>
      <c r="I5" s="100">
        <f t="shared" si="1"/>
        <v>24300</v>
      </c>
      <c r="J5" s="102">
        <f t="shared" si="1"/>
        <v>19000</v>
      </c>
      <c r="K5" s="100">
        <f t="shared" si="1"/>
        <v>20241</v>
      </c>
      <c r="L5" s="100">
        <f t="shared" si="1"/>
        <v>21440</v>
      </c>
      <c r="M5" s="100">
        <f t="shared" si="1"/>
        <v>22471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7749</v>
      </c>
      <c r="F6" s="79">
        <v>9046</v>
      </c>
      <c r="G6" s="79">
        <v>10613</v>
      </c>
      <c r="H6" s="80">
        <v>27680</v>
      </c>
      <c r="I6" s="79">
        <v>22032</v>
      </c>
      <c r="J6" s="81">
        <v>16830</v>
      </c>
      <c r="K6" s="79">
        <v>16981</v>
      </c>
      <c r="L6" s="79">
        <v>16894</v>
      </c>
      <c r="M6" s="79">
        <v>17712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977</v>
      </c>
      <c r="F7" s="93">
        <v>1118</v>
      </c>
      <c r="G7" s="93">
        <v>0</v>
      </c>
      <c r="H7" s="94">
        <v>3375</v>
      </c>
      <c r="I7" s="93">
        <v>2268</v>
      </c>
      <c r="J7" s="95">
        <v>2170</v>
      </c>
      <c r="K7" s="93">
        <v>3260</v>
      </c>
      <c r="L7" s="93">
        <v>4546</v>
      </c>
      <c r="M7" s="93">
        <v>4759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21122</v>
      </c>
      <c r="F8" s="100">
        <f t="shared" ref="F8:M8" si="2">SUM(F9:F46)</f>
        <v>29567</v>
      </c>
      <c r="G8" s="100">
        <f t="shared" si="2"/>
        <v>36561</v>
      </c>
      <c r="H8" s="101">
        <f t="shared" si="2"/>
        <v>43954</v>
      </c>
      <c r="I8" s="100">
        <f t="shared" si="2"/>
        <v>40966</v>
      </c>
      <c r="J8" s="102">
        <f t="shared" si="2"/>
        <v>41158</v>
      </c>
      <c r="K8" s="100">
        <f t="shared" si="2"/>
        <v>43551</v>
      </c>
      <c r="L8" s="100">
        <f t="shared" si="2"/>
        <v>43347</v>
      </c>
      <c r="M8" s="100">
        <f t="shared" si="2"/>
        <v>43227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112</v>
      </c>
      <c r="F9" s="79">
        <v>0</v>
      </c>
      <c r="G9" s="79">
        <v>5</v>
      </c>
      <c r="H9" s="80">
        <v>0</v>
      </c>
      <c r="I9" s="79">
        <v>0</v>
      </c>
      <c r="J9" s="81">
        <v>135</v>
      </c>
      <c r="K9" s="79">
        <v>10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1152</v>
      </c>
      <c r="F10" s="86">
        <v>2180</v>
      </c>
      <c r="G10" s="86">
        <v>3878</v>
      </c>
      <c r="H10" s="87">
        <v>4764</v>
      </c>
      <c r="I10" s="86">
        <v>4764</v>
      </c>
      <c r="J10" s="88">
        <v>2976</v>
      </c>
      <c r="K10" s="86">
        <v>3898</v>
      </c>
      <c r="L10" s="86">
        <v>5253</v>
      </c>
      <c r="M10" s="86">
        <v>5532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22</v>
      </c>
      <c r="F11" s="86">
        <v>35</v>
      </c>
      <c r="G11" s="86">
        <v>2</v>
      </c>
      <c r="H11" s="87">
        <v>50</v>
      </c>
      <c r="I11" s="86">
        <v>50</v>
      </c>
      <c r="J11" s="88">
        <v>22</v>
      </c>
      <c r="K11" s="86">
        <v>170</v>
      </c>
      <c r="L11" s="86">
        <v>53</v>
      </c>
      <c r="M11" s="86">
        <v>55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479</v>
      </c>
      <c r="F14" s="86">
        <v>3759</v>
      </c>
      <c r="G14" s="86">
        <v>2832</v>
      </c>
      <c r="H14" s="87">
        <v>2759</v>
      </c>
      <c r="I14" s="86">
        <v>2759</v>
      </c>
      <c r="J14" s="88">
        <v>3488</v>
      </c>
      <c r="K14" s="86">
        <v>2105</v>
      </c>
      <c r="L14" s="86">
        <v>2833</v>
      </c>
      <c r="M14" s="86">
        <v>2983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319</v>
      </c>
      <c r="F15" s="86">
        <v>372</v>
      </c>
      <c r="G15" s="86">
        <v>233</v>
      </c>
      <c r="H15" s="87">
        <v>411</v>
      </c>
      <c r="I15" s="86">
        <v>411</v>
      </c>
      <c r="J15" s="88">
        <v>181</v>
      </c>
      <c r="K15" s="86">
        <v>389</v>
      </c>
      <c r="L15" s="86">
        <v>437</v>
      </c>
      <c r="M15" s="86">
        <v>460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418</v>
      </c>
      <c r="F17" s="86">
        <v>576</v>
      </c>
      <c r="G17" s="86">
        <v>538</v>
      </c>
      <c r="H17" s="87">
        <v>0</v>
      </c>
      <c r="I17" s="86">
        <v>0</v>
      </c>
      <c r="J17" s="88">
        <v>686</v>
      </c>
      <c r="K17" s="86">
        <v>297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108</v>
      </c>
      <c r="H21" s="87">
        <v>528</v>
      </c>
      <c r="I21" s="86">
        <v>528</v>
      </c>
      <c r="J21" s="88">
        <v>0</v>
      </c>
      <c r="K21" s="86">
        <v>286</v>
      </c>
      <c r="L21" s="86">
        <v>583</v>
      </c>
      <c r="M21" s="86">
        <v>614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8571</v>
      </c>
      <c r="F22" s="86">
        <v>5848</v>
      </c>
      <c r="G22" s="86">
        <v>8008</v>
      </c>
      <c r="H22" s="87">
        <v>10407</v>
      </c>
      <c r="I22" s="86">
        <v>7419</v>
      </c>
      <c r="J22" s="88">
        <v>11112</v>
      </c>
      <c r="K22" s="86">
        <v>10391</v>
      </c>
      <c r="L22" s="86">
        <v>7840</v>
      </c>
      <c r="M22" s="86">
        <v>7204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7487</v>
      </c>
      <c r="F23" s="86">
        <v>10528</v>
      </c>
      <c r="G23" s="86">
        <v>13812</v>
      </c>
      <c r="H23" s="87">
        <v>17976</v>
      </c>
      <c r="I23" s="86">
        <v>17976</v>
      </c>
      <c r="J23" s="88">
        <v>14271</v>
      </c>
      <c r="K23" s="86">
        <v>18249</v>
      </c>
      <c r="L23" s="86">
        <v>17461</v>
      </c>
      <c r="M23" s="86">
        <v>17019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38</v>
      </c>
      <c r="F25" s="86">
        <v>167</v>
      </c>
      <c r="G25" s="86">
        <v>0</v>
      </c>
      <c r="H25" s="87">
        <v>477</v>
      </c>
      <c r="I25" s="86">
        <v>477</v>
      </c>
      <c r="J25" s="88">
        <v>0</v>
      </c>
      <c r="K25" s="86">
        <v>105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11</v>
      </c>
      <c r="I29" s="86">
        <v>11</v>
      </c>
      <c r="J29" s="88">
        <v>0</v>
      </c>
      <c r="K29" s="86">
        <v>12</v>
      </c>
      <c r="L29" s="86">
        <v>13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75</v>
      </c>
      <c r="F37" s="86">
        <v>1</v>
      </c>
      <c r="G37" s="86">
        <v>4</v>
      </c>
      <c r="H37" s="87">
        <v>0</v>
      </c>
      <c r="I37" s="86">
        <v>0</v>
      </c>
      <c r="J37" s="88">
        <v>0</v>
      </c>
      <c r="K37" s="86">
        <v>25</v>
      </c>
      <c r="L37" s="86">
        <v>0</v>
      </c>
      <c r="M37" s="86">
        <v>14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25</v>
      </c>
      <c r="F38" s="86">
        <v>72</v>
      </c>
      <c r="G38" s="86">
        <v>33</v>
      </c>
      <c r="H38" s="87">
        <v>540</v>
      </c>
      <c r="I38" s="86">
        <v>540</v>
      </c>
      <c r="J38" s="88">
        <v>11</v>
      </c>
      <c r="K38" s="86">
        <v>798</v>
      </c>
      <c r="L38" s="86">
        <v>597</v>
      </c>
      <c r="M38" s="86">
        <v>629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24</v>
      </c>
      <c r="F39" s="86">
        <v>0</v>
      </c>
      <c r="G39" s="86">
        <v>686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23</v>
      </c>
      <c r="F40" s="86">
        <v>55</v>
      </c>
      <c r="G40" s="86">
        <v>5</v>
      </c>
      <c r="H40" s="87">
        <v>0</v>
      </c>
      <c r="I40" s="86">
        <v>0</v>
      </c>
      <c r="J40" s="88">
        <v>66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885</v>
      </c>
      <c r="F41" s="86">
        <v>1317</v>
      </c>
      <c r="G41" s="86">
        <v>2845</v>
      </c>
      <c r="H41" s="87">
        <v>2825</v>
      </c>
      <c r="I41" s="86">
        <v>2825</v>
      </c>
      <c r="J41" s="88">
        <v>4131</v>
      </c>
      <c r="K41" s="86">
        <v>2899</v>
      </c>
      <c r="L41" s="86">
        <v>3104</v>
      </c>
      <c r="M41" s="86">
        <v>3268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376</v>
      </c>
      <c r="F42" s="86">
        <v>1058</v>
      </c>
      <c r="G42" s="86">
        <v>896</v>
      </c>
      <c r="H42" s="87">
        <v>1457</v>
      </c>
      <c r="I42" s="86">
        <v>1457</v>
      </c>
      <c r="J42" s="88">
        <v>1659</v>
      </c>
      <c r="K42" s="86">
        <v>2010</v>
      </c>
      <c r="L42" s="86">
        <v>2131</v>
      </c>
      <c r="M42" s="86">
        <v>2244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13</v>
      </c>
      <c r="F43" s="86">
        <v>130</v>
      </c>
      <c r="G43" s="86">
        <v>34</v>
      </c>
      <c r="H43" s="87">
        <v>243</v>
      </c>
      <c r="I43" s="86">
        <v>243</v>
      </c>
      <c r="J43" s="88">
        <v>37</v>
      </c>
      <c r="K43" s="86">
        <v>203</v>
      </c>
      <c r="L43" s="86">
        <v>265</v>
      </c>
      <c r="M43" s="86">
        <v>280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108</v>
      </c>
      <c r="F44" s="86">
        <v>11</v>
      </c>
      <c r="G44" s="86">
        <v>377</v>
      </c>
      <c r="H44" s="87">
        <v>59</v>
      </c>
      <c r="I44" s="86">
        <v>59</v>
      </c>
      <c r="J44" s="88">
        <v>74</v>
      </c>
      <c r="K44" s="86">
        <v>233</v>
      </c>
      <c r="L44" s="86">
        <v>1177</v>
      </c>
      <c r="M44" s="86">
        <v>1240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995</v>
      </c>
      <c r="F45" s="86">
        <v>3458</v>
      </c>
      <c r="G45" s="86">
        <v>2265</v>
      </c>
      <c r="H45" s="87">
        <v>1447</v>
      </c>
      <c r="I45" s="86">
        <v>1447</v>
      </c>
      <c r="J45" s="88">
        <v>2309</v>
      </c>
      <c r="K45" s="86">
        <v>1471</v>
      </c>
      <c r="L45" s="86">
        <v>1600</v>
      </c>
      <c r="M45" s="86">
        <v>1685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29897</v>
      </c>
      <c r="F51" s="72">
        <f t="shared" ref="F51:M51" si="4">F52+F59+F62+F63+F64+F72+F73</f>
        <v>56067</v>
      </c>
      <c r="G51" s="72">
        <f t="shared" si="4"/>
        <v>39773</v>
      </c>
      <c r="H51" s="73">
        <f t="shared" si="4"/>
        <v>29533</v>
      </c>
      <c r="I51" s="72">
        <f t="shared" si="4"/>
        <v>36633</v>
      </c>
      <c r="J51" s="74">
        <f t="shared" si="4"/>
        <v>36633</v>
      </c>
      <c r="K51" s="72">
        <f t="shared" si="4"/>
        <v>31506</v>
      </c>
      <c r="L51" s="72">
        <f t="shared" si="4"/>
        <v>33009</v>
      </c>
      <c r="M51" s="72">
        <f t="shared" si="4"/>
        <v>42156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20000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20000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20000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17070</v>
      </c>
      <c r="F59" s="100">
        <f t="shared" ref="F59:M59" si="8">SUM(F60:F61)</f>
        <v>18747</v>
      </c>
      <c r="G59" s="100">
        <f t="shared" si="8"/>
        <v>23453</v>
      </c>
      <c r="H59" s="101">
        <f t="shared" si="8"/>
        <v>17163</v>
      </c>
      <c r="I59" s="100">
        <f t="shared" si="8"/>
        <v>21563</v>
      </c>
      <c r="J59" s="102">
        <f t="shared" si="8"/>
        <v>21563</v>
      </c>
      <c r="K59" s="100">
        <f t="shared" si="8"/>
        <v>24747</v>
      </c>
      <c r="L59" s="100">
        <f t="shared" si="8"/>
        <v>25993</v>
      </c>
      <c r="M59" s="100">
        <f t="shared" si="8"/>
        <v>27397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17070</v>
      </c>
      <c r="F61" s="93">
        <v>18747</v>
      </c>
      <c r="G61" s="93">
        <v>23453</v>
      </c>
      <c r="H61" s="94">
        <v>17163</v>
      </c>
      <c r="I61" s="93">
        <v>21563</v>
      </c>
      <c r="J61" s="95">
        <v>21563</v>
      </c>
      <c r="K61" s="93">
        <v>24747</v>
      </c>
      <c r="L61" s="93">
        <v>25993</v>
      </c>
      <c r="M61" s="93">
        <v>27397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12827</v>
      </c>
      <c r="F72" s="86">
        <v>16026</v>
      </c>
      <c r="G72" s="86">
        <v>15956</v>
      </c>
      <c r="H72" s="87">
        <v>12370</v>
      </c>
      <c r="I72" s="86">
        <v>15070</v>
      </c>
      <c r="J72" s="88">
        <v>15070</v>
      </c>
      <c r="K72" s="86">
        <v>6759</v>
      </c>
      <c r="L72" s="86">
        <v>7016</v>
      </c>
      <c r="M72" s="86">
        <v>14759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1294</v>
      </c>
      <c r="G73" s="86">
        <f t="shared" si="12"/>
        <v>364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1294</v>
      </c>
      <c r="G74" s="79">
        <v>364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101</v>
      </c>
      <c r="F77" s="72">
        <f t="shared" ref="F77:M77" si="13">F78+F81+F84+F85+F86+F87+F88</f>
        <v>54</v>
      </c>
      <c r="G77" s="72">
        <f t="shared" si="13"/>
        <v>26</v>
      </c>
      <c r="H77" s="73">
        <f t="shared" si="13"/>
        <v>50148</v>
      </c>
      <c r="I77" s="72">
        <f t="shared" si="13"/>
        <v>148</v>
      </c>
      <c r="J77" s="74">
        <f t="shared" si="13"/>
        <v>148</v>
      </c>
      <c r="K77" s="72">
        <f t="shared" si="13"/>
        <v>195</v>
      </c>
      <c r="L77" s="72">
        <f t="shared" si="13"/>
        <v>110</v>
      </c>
      <c r="M77" s="72">
        <f t="shared" si="13"/>
        <v>114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50000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50000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101</v>
      </c>
      <c r="F81" s="86">
        <f t="shared" ref="F81:M81" si="15">SUM(F82:F83)</f>
        <v>54</v>
      </c>
      <c r="G81" s="86">
        <f t="shared" si="15"/>
        <v>26</v>
      </c>
      <c r="H81" s="87">
        <f t="shared" si="15"/>
        <v>148</v>
      </c>
      <c r="I81" s="86">
        <f t="shared" si="15"/>
        <v>148</v>
      </c>
      <c r="J81" s="88">
        <f t="shared" si="15"/>
        <v>148</v>
      </c>
      <c r="K81" s="86">
        <f t="shared" si="15"/>
        <v>195</v>
      </c>
      <c r="L81" s="86">
        <f t="shared" si="15"/>
        <v>110</v>
      </c>
      <c r="M81" s="86">
        <f t="shared" si="15"/>
        <v>114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101</v>
      </c>
      <c r="F83" s="93">
        <v>54</v>
      </c>
      <c r="G83" s="93">
        <v>26</v>
      </c>
      <c r="H83" s="94">
        <v>148</v>
      </c>
      <c r="I83" s="93">
        <v>148</v>
      </c>
      <c r="J83" s="95">
        <v>148</v>
      </c>
      <c r="K83" s="93">
        <v>195</v>
      </c>
      <c r="L83" s="93">
        <v>110</v>
      </c>
      <c r="M83" s="93">
        <v>114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4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59846</v>
      </c>
      <c r="F92" s="46">
        <f t="shared" ref="F92:M92" si="16">F4+F51+F77+F90</f>
        <v>95856</v>
      </c>
      <c r="G92" s="46">
        <f t="shared" si="16"/>
        <v>86973</v>
      </c>
      <c r="H92" s="47">
        <f t="shared" si="16"/>
        <v>154690</v>
      </c>
      <c r="I92" s="46">
        <f t="shared" si="16"/>
        <v>102047</v>
      </c>
      <c r="J92" s="48">
        <f t="shared" si="16"/>
        <v>96939</v>
      </c>
      <c r="K92" s="46">
        <f t="shared" si="16"/>
        <v>95493</v>
      </c>
      <c r="L92" s="46">
        <f t="shared" si="16"/>
        <v>97906</v>
      </c>
      <c r="M92" s="46">
        <f t="shared" si="16"/>
        <v>107968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152</v>
      </c>
      <c r="F3" s="17" t="s">
        <v>153</v>
      </c>
      <c r="G3" s="17" t="s">
        <v>154</v>
      </c>
      <c r="H3" s="173" t="s">
        <v>155</v>
      </c>
      <c r="I3" s="174"/>
      <c r="J3" s="175"/>
      <c r="K3" s="17" t="s">
        <v>156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5113</v>
      </c>
      <c r="F4" s="72">
        <f t="shared" ref="F4:M4" si="0">F5+F8+F47</f>
        <v>6649</v>
      </c>
      <c r="G4" s="72">
        <f t="shared" si="0"/>
        <v>7934</v>
      </c>
      <c r="H4" s="73">
        <f t="shared" si="0"/>
        <v>10133</v>
      </c>
      <c r="I4" s="72">
        <f t="shared" si="0"/>
        <v>8327</v>
      </c>
      <c r="J4" s="74">
        <f t="shared" si="0"/>
        <v>8327</v>
      </c>
      <c r="K4" s="72">
        <f t="shared" si="0"/>
        <v>20171</v>
      </c>
      <c r="L4" s="72">
        <f t="shared" si="0"/>
        <v>25210</v>
      </c>
      <c r="M4" s="72">
        <f t="shared" si="0"/>
        <v>27723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2641</v>
      </c>
      <c r="F5" s="100">
        <f t="shared" ref="F5:M5" si="1">SUM(F6:F7)</f>
        <v>2566</v>
      </c>
      <c r="G5" s="100">
        <f t="shared" si="1"/>
        <v>2826</v>
      </c>
      <c r="H5" s="101">
        <f t="shared" si="1"/>
        <v>5974</v>
      </c>
      <c r="I5" s="100">
        <f t="shared" si="1"/>
        <v>4530</v>
      </c>
      <c r="J5" s="102">
        <f t="shared" si="1"/>
        <v>4530</v>
      </c>
      <c r="K5" s="100">
        <f t="shared" si="1"/>
        <v>15646</v>
      </c>
      <c r="L5" s="100">
        <f t="shared" si="1"/>
        <v>12373</v>
      </c>
      <c r="M5" s="100">
        <f t="shared" si="1"/>
        <v>9901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2315</v>
      </c>
      <c r="F6" s="79">
        <v>2284</v>
      </c>
      <c r="G6" s="79">
        <v>2826</v>
      </c>
      <c r="H6" s="80">
        <v>5266</v>
      </c>
      <c r="I6" s="79">
        <v>3822</v>
      </c>
      <c r="J6" s="81">
        <v>3821</v>
      </c>
      <c r="K6" s="79">
        <v>15108</v>
      </c>
      <c r="L6" s="79">
        <v>11025</v>
      </c>
      <c r="M6" s="79">
        <v>8660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326</v>
      </c>
      <c r="F7" s="93">
        <v>282</v>
      </c>
      <c r="G7" s="93">
        <v>0</v>
      </c>
      <c r="H7" s="94">
        <v>708</v>
      </c>
      <c r="I7" s="93">
        <v>708</v>
      </c>
      <c r="J7" s="95">
        <v>709</v>
      </c>
      <c r="K7" s="93">
        <v>538</v>
      </c>
      <c r="L7" s="93">
        <v>1348</v>
      </c>
      <c r="M7" s="93">
        <v>1241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2472</v>
      </c>
      <c r="F8" s="100">
        <f t="shared" ref="F8:M8" si="2">SUM(F9:F46)</f>
        <v>4083</v>
      </c>
      <c r="G8" s="100">
        <f t="shared" si="2"/>
        <v>5108</v>
      </c>
      <c r="H8" s="101">
        <f t="shared" si="2"/>
        <v>4159</v>
      </c>
      <c r="I8" s="100">
        <f t="shared" si="2"/>
        <v>3797</v>
      </c>
      <c r="J8" s="102">
        <f t="shared" si="2"/>
        <v>3797</v>
      </c>
      <c r="K8" s="100">
        <f t="shared" si="2"/>
        <v>4525</v>
      </c>
      <c r="L8" s="100">
        <f t="shared" si="2"/>
        <v>12837</v>
      </c>
      <c r="M8" s="100">
        <f t="shared" si="2"/>
        <v>17822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90</v>
      </c>
      <c r="F9" s="79">
        <v>1</v>
      </c>
      <c r="G9" s="79">
        <v>133</v>
      </c>
      <c r="H9" s="80">
        <v>57</v>
      </c>
      <c r="I9" s="79">
        <v>41</v>
      </c>
      <c r="J9" s="81">
        <v>63</v>
      </c>
      <c r="K9" s="79">
        <v>199</v>
      </c>
      <c r="L9" s="79">
        <v>64</v>
      </c>
      <c r="M9" s="79">
        <v>67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48</v>
      </c>
      <c r="F10" s="86">
        <v>354</v>
      </c>
      <c r="G10" s="86">
        <v>387</v>
      </c>
      <c r="H10" s="87">
        <v>307</v>
      </c>
      <c r="I10" s="86">
        <v>394</v>
      </c>
      <c r="J10" s="88">
        <v>419</v>
      </c>
      <c r="K10" s="86">
        <v>957</v>
      </c>
      <c r="L10" s="86">
        <v>396</v>
      </c>
      <c r="M10" s="86">
        <v>418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7</v>
      </c>
      <c r="G11" s="86">
        <v>142</v>
      </c>
      <c r="H11" s="87">
        <v>290</v>
      </c>
      <c r="I11" s="86">
        <v>160</v>
      </c>
      <c r="J11" s="88">
        <v>183</v>
      </c>
      <c r="K11" s="86">
        <v>0</v>
      </c>
      <c r="L11" s="86">
        <v>374</v>
      </c>
      <c r="M11" s="86">
        <v>394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70</v>
      </c>
      <c r="F14" s="86">
        <v>70</v>
      </c>
      <c r="G14" s="86">
        <v>98</v>
      </c>
      <c r="H14" s="87">
        <v>181</v>
      </c>
      <c r="I14" s="86">
        <v>236</v>
      </c>
      <c r="J14" s="88">
        <v>265</v>
      </c>
      <c r="K14" s="86">
        <v>285</v>
      </c>
      <c r="L14" s="86">
        <v>198</v>
      </c>
      <c r="M14" s="86">
        <v>209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24</v>
      </c>
      <c r="F15" s="86">
        <v>31</v>
      </c>
      <c r="G15" s="86">
        <v>32</v>
      </c>
      <c r="H15" s="87">
        <v>52</v>
      </c>
      <c r="I15" s="86">
        <v>30</v>
      </c>
      <c r="J15" s="88">
        <v>30</v>
      </c>
      <c r="K15" s="86">
        <v>115</v>
      </c>
      <c r="L15" s="86">
        <v>57</v>
      </c>
      <c r="M15" s="86">
        <v>60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50</v>
      </c>
      <c r="H16" s="87">
        <v>406</v>
      </c>
      <c r="I16" s="86">
        <v>68</v>
      </c>
      <c r="J16" s="88">
        <v>68</v>
      </c>
      <c r="K16" s="86">
        <v>460</v>
      </c>
      <c r="L16" s="86">
        <v>82</v>
      </c>
      <c r="M16" s="86">
        <v>86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80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7104</v>
      </c>
      <c r="M22" s="86">
        <v>9701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360</v>
      </c>
      <c r="F23" s="86">
        <v>1771</v>
      </c>
      <c r="G23" s="86">
        <v>1337</v>
      </c>
      <c r="H23" s="87">
        <v>1703</v>
      </c>
      <c r="I23" s="86">
        <v>1448</v>
      </c>
      <c r="J23" s="88">
        <v>1375</v>
      </c>
      <c r="K23" s="86">
        <v>460</v>
      </c>
      <c r="L23" s="86">
        <v>1162</v>
      </c>
      <c r="M23" s="86">
        <v>1287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168</v>
      </c>
      <c r="F25" s="86">
        <v>51</v>
      </c>
      <c r="G25" s="86">
        <v>0</v>
      </c>
      <c r="H25" s="87">
        <v>0</v>
      </c>
      <c r="I25" s="86">
        <v>0</v>
      </c>
      <c r="J25" s="88">
        <v>0</v>
      </c>
      <c r="K25" s="86">
        <v>50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268</v>
      </c>
      <c r="F31" s="86">
        <v>211</v>
      </c>
      <c r="G31" s="86">
        <v>45</v>
      </c>
      <c r="H31" s="87">
        <v>642</v>
      </c>
      <c r="I31" s="86">
        <v>252</v>
      </c>
      <c r="J31" s="88">
        <v>252</v>
      </c>
      <c r="K31" s="86">
        <v>0</v>
      </c>
      <c r="L31" s="86">
        <v>2046</v>
      </c>
      <c r="M31" s="86">
        <v>4176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5</v>
      </c>
      <c r="L37" s="86">
        <v>105</v>
      </c>
      <c r="M37" s="86">
        <v>111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29</v>
      </c>
      <c r="F38" s="86">
        <v>28</v>
      </c>
      <c r="G38" s="86">
        <v>40</v>
      </c>
      <c r="H38" s="87">
        <v>48</v>
      </c>
      <c r="I38" s="86">
        <v>30</v>
      </c>
      <c r="J38" s="88">
        <v>30</v>
      </c>
      <c r="K38" s="86">
        <v>215</v>
      </c>
      <c r="L38" s="86">
        <v>167</v>
      </c>
      <c r="M38" s="86">
        <v>176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6</v>
      </c>
      <c r="G41" s="86">
        <v>0</v>
      </c>
      <c r="H41" s="87">
        <v>0</v>
      </c>
      <c r="I41" s="86">
        <v>15</v>
      </c>
      <c r="J41" s="88">
        <v>15</v>
      </c>
      <c r="K41" s="86">
        <v>10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77</v>
      </c>
      <c r="F42" s="86">
        <v>147</v>
      </c>
      <c r="G42" s="86">
        <v>82</v>
      </c>
      <c r="H42" s="87">
        <v>220</v>
      </c>
      <c r="I42" s="86">
        <v>110</v>
      </c>
      <c r="J42" s="88">
        <v>117</v>
      </c>
      <c r="K42" s="86">
        <v>263</v>
      </c>
      <c r="L42" s="86">
        <v>247</v>
      </c>
      <c r="M42" s="86">
        <v>257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102</v>
      </c>
      <c r="F43" s="86">
        <v>62</v>
      </c>
      <c r="G43" s="86">
        <v>96</v>
      </c>
      <c r="H43" s="87">
        <v>47</v>
      </c>
      <c r="I43" s="86">
        <v>20</v>
      </c>
      <c r="J43" s="88">
        <v>13</v>
      </c>
      <c r="K43" s="86">
        <v>228</v>
      </c>
      <c r="L43" s="86">
        <v>52</v>
      </c>
      <c r="M43" s="86">
        <v>55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1231</v>
      </c>
      <c r="F44" s="86">
        <v>1262</v>
      </c>
      <c r="G44" s="86">
        <v>2602</v>
      </c>
      <c r="H44" s="87">
        <v>201</v>
      </c>
      <c r="I44" s="86">
        <v>810</v>
      </c>
      <c r="J44" s="88">
        <v>810</v>
      </c>
      <c r="K44" s="86">
        <v>1058</v>
      </c>
      <c r="L44" s="86">
        <v>783</v>
      </c>
      <c r="M44" s="86">
        <v>825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82</v>
      </c>
      <c r="G45" s="86">
        <v>64</v>
      </c>
      <c r="H45" s="87">
        <v>5</v>
      </c>
      <c r="I45" s="86">
        <v>183</v>
      </c>
      <c r="J45" s="88">
        <v>157</v>
      </c>
      <c r="K45" s="86">
        <v>140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58542</v>
      </c>
      <c r="F51" s="72">
        <f t="shared" ref="F51:M51" si="4">F52+F59+F62+F63+F64+F72+F73</f>
        <v>59617</v>
      </c>
      <c r="G51" s="72">
        <f t="shared" si="4"/>
        <v>37287</v>
      </c>
      <c r="H51" s="73">
        <f t="shared" si="4"/>
        <v>38088</v>
      </c>
      <c r="I51" s="72">
        <f t="shared" si="4"/>
        <v>37562</v>
      </c>
      <c r="J51" s="74">
        <f t="shared" si="4"/>
        <v>37562</v>
      </c>
      <c r="K51" s="72">
        <f t="shared" si="4"/>
        <v>55398</v>
      </c>
      <c r="L51" s="72">
        <f t="shared" si="4"/>
        <v>72311</v>
      </c>
      <c r="M51" s="72">
        <f t="shared" si="4"/>
        <v>78801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58429</v>
      </c>
      <c r="F52" s="79">
        <f t="shared" ref="F52:M52" si="5">F53+F56</f>
        <v>59563</v>
      </c>
      <c r="G52" s="79">
        <f t="shared" si="5"/>
        <v>37287</v>
      </c>
      <c r="H52" s="80">
        <f t="shared" si="5"/>
        <v>38088</v>
      </c>
      <c r="I52" s="79">
        <f t="shared" si="5"/>
        <v>37488</v>
      </c>
      <c r="J52" s="81">
        <f t="shared" si="5"/>
        <v>37488</v>
      </c>
      <c r="K52" s="79">
        <f t="shared" si="5"/>
        <v>55228</v>
      </c>
      <c r="L52" s="79">
        <f t="shared" si="5"/>
        <v>72311</v>
      </c>
      <c r="M52" s="79">
        <f t="shared" si="5"/>
        <v>78801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58429</v>
      </c>
      <c r="F56" s="93">
        <f t="shared" ref="F56:M56" si="7">SUM(F57:F58)</f>
        <v>59563</v>
      </c>
      <c r="G56" s="93">
        <f t="shared" si="7"/>
        <v>37287</v>
      </c>
      <c r="H56" s="94">
        <f t="shared" si="7"/>
        <v>38088</v>
      </c>
      <c r="I56" s="93">
        <f t="shared" si="7"/>
        <v>37488</v>
      </c>
      <c r="J56" s="95">
        <f t="shared" si="7"/>
        <v>37488</v>
      </c>
      <c r="K56" s="93">
        <f t="shared" si="7"/>
        <v>55228</v>
      </c>
      <c r="L56" s="93">
        <f t="shared" si="7"/>
        <v>72311</v>
      </c>
      <c r="M56" s="93">
        <f t="shared" si="7"/>
        <v>78801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58429</v>
      </c>
      <c r="F57" s="79">
        <v>59563</v>
      </c>
      <c r="G57" s="79">
        <v>37287</v>
      </c>
      <c r="H57" s="80">
        <v>38088</v>
      </c>
      <c r="I57" s="79">
        <v>37488</v>
      </c>
      <c r="J57" s="81">
        <v>37488</v>
      </c>
      <c r="K57" s="79">
        <v>55228</v>
      </c>
      <c r="L57" s="79">
        <v>72311</v>
      </c>
      <c r="M57" s="79">
        <v>78801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113</v>
      </c>
      <c r="F73" s="86">
        <f t="shared" ref="F73:M73" si="12">SUM(F74:F75)</f>
        <v>54</v>
      </c>
      <c r="G73" s="86">
        <f t="shared" si="12"/>
        <v>0</v>
      </c>
      <c r="H73" s="87">
        <f t="shared" si="12"/>
        <v>0</v>
      </c>
      <c r="I73" s="86">
        <f t="shared" si="12"/>
        <v>74</v>
      </c>
      <c r="J73" s="88">
        <f t="shared" si="12"/>
        <v>74</v>
      </c>
      <c r="K73" s="86">
        <f t="shared" si="12"/>
        <v>170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113</v>
      </c>
      <c r="F74" s="79">
        <v>54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74</v>
      </c>
      <c r="J75" s="95">
        <v>74</v>
      </c>
      <c r="K75" s="93">
        <v>170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53</v>
      </c>
      <c r="G77" s="72">
        <f t="shared" si="13"/>
        <v>22795</v>
      </c>
      <c r="H77" s="73">
        <f t="shared" si="13"/>
        <v>41123</v>
      </c>
      <c r="I77" s="72">
        <f t="shared" si="13"/>
        <v>62707</v>
      </c>
      <c r="J77" s="74">
        <f t="shared" si="13"/>
        <v>62707</v>
      </c>
      <c r="K77" s="72">
        <f t="shared" si="13"/>
        <v>216324</v>
      </c>
      <c r="L77" s="72">
        <f t="shared" si="13"/>
        <v>259120</v>
      </c>
      <c r="M77" s="72">
        <f t="shared" si="13"/>
        <v>102268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22789</v>
      </c>
      <c r="H78" s="101">
        <f t="shared" si="14"/>
        <v>41100</v>
      </c>
      <c r="I78" s="100">
        <f t="shared" si="14"/>
        <v>61100</v>
      </c>
      <c r="J78" s="102">
        <f t="shared" si="14"/>
        <v>61100</v>
      </c>
      <c r="K78" s="100">
        <f t="shared" si="14"/>
        <v>215000</v>
      </c>
      <c r="L78" s="100">
        <f t="shared" si="14"/>
        <v>258792</v>
      </c>
      <c r="M78" s="100">
        <f t="shared" si="14"/>
        <v>101922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22789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41100</v>
      </c>
      <c r="I80" s="93">
        <v>61100</v>
      </c>
      <c r="J80" s="95">
        <v>61100</v>
      </c>
      <c r="K80" s="93">
        <v>215000</v>
      </c>
      <c r="L80" s="93">
        <v>258792</v>
      </c>
      <c r="M80" s="93">
        <v>101922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53</v>
      </c>
      <c r="G81" s="86">
        <f t="shared" si="15"/>
        <v>6</v>
      </c>
      <c r="H81" s="87">
        <f t="shared" si="15"/>
        <v>23</v>
      </c>
      <c r="I81" s="86">
        <f t="shared" si="15"/>
        <v>1607</v>
      </c>
      <c r="J81" s="88">
        <f t="shared" si="15"/>
        <v>1607</v>
      </c>
      <c r="K81" s="86">
        <f t="shared" si="15"/>
        <v>1324</v>
      </c>
      <c r="L81" s="86">
        <f t="shared" si="15"/>
        <v>328</v>
      </c>
      <c r="M81" s="86">
        <f t="shared" si="15"/>
        <v>346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53</v>
      </c>
      <c r="G83" s="93">
        <v>6</v>
      </c>
      <c r="H83" s="94">
        <v>23</v>
      </c>
      <c r="I83" s="93">
        <v>1607</v>
      </c>
      <c r="J83" s="95">
        <v>1607</v>
      </c>
      <c r="K83" s="93">
        <v>1324</v>
      </c>
      <c r="L83" s="93">
        <v>328</v>
      </c>
      <c r="M83" s="93">
        <v>346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14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63655</v>
      </c>
      <c r="F92" s="46">
        <f t="shared" ref="F92:M92" si="16">F4+F51+F77+F90</f>
        <v>66333</v>
      </c>
      <c r="G92" s="46">
        <f t="shared" si="16"/>
        <v>68016</v>
      </c>
      <c r="H92" s="47">
        <f t="shared" si="16"/>
        <v>89344</v>
      </c>
      <c r="I92" s="46">
        <f t="shared" si="16"/>
        <v>108596</v>
      </c>
      <c r="J92" s="48">
        <f t="shared" si="16"/>
        <v>108596</v>
      </c>
      <c r="K92" s="46">
        <f t="shared" si="16"/>
        <v>291893</v>
      </c>
      <c r="L92" s="46">
        <f t="shared" si="16"/>
        <v>356641</v>
      </c>
      <c r="M92" s="46">
        <f t="shared" si="16"/>
        <v>208792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152</v>
      </c>
      <c r="F3" s="17" t="s">
        <v>153</v>
      </c>
      <c r="G3" s="17" t="s">
        <v>154</v>
      </c>
      <c r="H3" s="173" t="s">
        <v>155</v>
      </c>
      <c r="I3" s="174"/>
      <c r="J3" s="175"/>
      <c r="K3" s="17" t="s">
        <v>156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130203</v>
      </c>
      <c r="F4" s="72">
        <f t="shared" ref="F4:M4" si="0">F5+F8+F47</f>
        <v>137059</v>
      </c>
      <c r="G4" s="72">
        <f t="shared" si="0"/>
        <v>187121</v>
      </c>
      <c r="H4" s="73">
        <f t="shared" si="0"/>
        <v>141805</v>
      </c>
      <c r="I4" s="72">
        <f t="shared" si="0"/>
        <v>156513</v>
      </c>
      <c r="J4" s="74">
        <f t="shared" si="0"/>
        <v>161051</v>
      </c>
      <c r="K4" s="72">
        <f t="shared" si="0"/>
        <v>177086.90000000002</v>
      </c>
      <c r="L4" s="72">
        <f t="shared" si="0"/>
        <v>191990</v>
      </c>
      <c r="M4" s="72">
        <f t="shared" si="0"/>
        <v>197028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55169</v>
      </c>
      <c r="F5" s="100">
        <f t="shared" ref="F5:M5" si="1">SUM(F6:F7)</f>
        <v>53886</v>
      </c>
      <c r="G5" s="100">
        <f t="shared" si="1"/>
        <v>45407</v>
      </c>
      <c r="H5" s="101">
        <f t="shared" si="1"/>
        <v>45249</v>
      </c>
      <c r="I5" s="100">
        <f t="shared" si="1"/>
        <v>57299</v>
      </c>
      <c r="J5" s="102">
        <f t="shared" si="1"/>
        <v>62599</v>
      </c>
      <c r="K5" s="100">
        <f t="shared" si="1"/>
        <v>77983</v>
      </c>
      <c r="L5" s="100">
        <f t="shared" si="1"/>
        <v>79668</v>
      </c>
      <c r="M5" s="100">
        <f t="shared" si="1"/>
        <v>87340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49643</v>
      </c>
      <c r="F6" s="79">
        <v>47959</v>
      </c>
      <c r="G6" s="79">
        <v>41480</v>
      </c>
      <c r="H6" s="80">
        <v>41964</v>
      </c>
      <c r="I6" s="79">
        <v>51195</v>
      </c>
      <c r="J6" s="81">
        <v>56808</v>
      </c>
      <c r="K6" s="79">
        <v>67451</v>
      </c>
      <c r="L6" s="79">
        <v>69165</v>
      </c>
      <c r="M6" s="79">
        <v>76822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5526</v>
      </c>
      <c r="F7" s="93">
        <v>5927</v>
      </c>
      <c r="G7" s="93">
        <v>3927</v>
      </c>
      <c r="H7" s="94">
        <v>3285</v>
      </c>
      <c r="I7" s="93">
        <v>6104</v>
      </c>
      <c r="J7" s="95">
        <v>5791</v>
      </c>
      <c r="K7" s="93">
        <v>10532</v>
      </c>
      <c r="L7" s="93">
        <v>10503</v>
      </c>
      <c r="M7" s="93">
        <v>10518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75034</v>
      </c>
      <c r="F8" s="100">
        <f t="shared" ref="F8:M8" si="2">SUM(F9:F46)</f>
        <v>83082</v>
      </c>
      <c r="G8" s="100">
        <f t="shared" si="2"/>
        <v>141714</v>
      </c>
      <c r="H8" s="101">
        <f t="shared" si="2"/>
        <v>96556</v>
      </c>
      <c r="I8" s="100">
        <f t="shared" si="2"/>
        <v>99214</v>
      </c>
      <c r="J8" s="102">
        <f t="shared" si="2"/>
        <v>98452</v>
      </c>
      <c r="K8" s="100">
        <f t="shared" si="2"/>
        <v>99103.900000000009</v>
      </c>
      <c r="L8" s="100">
        <f t="shared" si="2"/>
        <v>112322</v>
      </c>
      <c r="M8" s="100">
        <f t="shared" si="2"/>
        <v>109688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347</v>
      </c>
      <c r="F9" s="79">
        <v>414</v>
      </c>
      <c r="G9" s="79">
        <v>252</v>
      </c>
      <c r="H9" s="80">
        <v>280</v>
      </c>
      <c r="I9" s="79">
        <v>238</v>
      </c>
      <c r="J9" s="81">
        <v>417</v>
      </c>
      <c r="K9" s="79">
        <v>196</v>
      </c>
      <c r="L9" s="79">
        <v>727</v>
      </c>
      <c r="M9" s="79">
        <v>764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8537</v>
      </c>
      <c r="F10" s="86">
        <v>10543</v>
      </c>
      <c r="G10" s="86">
        <v>7654</v>
      </c>
      <c r="H10" s="87">
        <v>1410</v>
      </c>
      <c r="I10" s="86">
        <v>3590</v>
      </c>
      <c r="J10" s="88">
        <v>2917</v>
      </c>
      <c r="K10" s="86">
        <v>2223</v>
      </c>
      <c r="L10" s="86">
        <v>2335</v>
      </c>
      <c r="M10" s="86">
        <v>2791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74</v>
      </c>
      <c r="F11" s="86">
        <v>50</v>
      </c>
      <c r="G11" s="86">
        <v>191</v>
      </c>
      <c r="H11" s="87">
        <v>211</v>
      </c>
      <c r="I11" s="86">
        <v>157</v>
      </c>
      <c r="J11" s="88">
        <v>12</v>
      </c>
      <c r="K11" s="86">
        <v>907</v>
      </c>
      <c r="L11" s="86">
        <v>872</v>
      </c>
      <c r="M11" s="86">
        <v>918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80</v>
      </c>
      <c r="L13" s="86">
        <v>84</v>
      </c>
      <c r="M13" s="86">
        <v>88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10056</v>
      </c>
      <c r="F14" s="86">
        <v>2880</v>
      </c>
      <c r="G14" s="86">
        <v>3329</v>
      </c>
      <c r="H14" s="87">
        <v>5887</v>
      </c>
      <c r="I14" s="86">
        <v>5008</v>
      </c>
      <c r="J14" s="88">
        <v>5911</v>
      </c>
      <c r="K14" s="86">
        <v>9090</v>
      </c>
      <c r="L14" s="86">
        <v>10544</v>
      </c>
      <c r="M14" s="86">
        <v>11606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1506</v>
      </c>
      <c r="F15" s="86">
        <v>1601</v>
      </c>
      <c r="G15" s="86">
        <v>1577</v>
      </c>
      <c r="H15" s="87">
        <v>1164</v>
      </c>
      <c r="I15" s="86">
        <v>1420</v>
      </c>
      <c r="J15" s="88">
        <v>1283</v>
      </c>
      <c r="K15" s="86">
        <v>995</v>
      </c>
      <c r="L15" s="86">
        <v>1179</v>
      </c>
      <c r="M15" s="86">
        <v>1240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20</v>
      </c>
      <c r="L16" s="86">
        <v>1</v>
      </c>
      <c r="M16" s="86">
        <v>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26</v>
      </c>
      <c r="F17" s="86">
        <v>0</v>
      </c>
      <c r="G17" s="86">
        <v>0</v>
      </c>
      <c r="H17" s="87">
        <v>5688</v>
      </c>
      <c r="I17" s="86">
        <v>0</v>
      </c>
      <c r="J17" s="88">
        <v>0</v>
      </c>
      <c r="K17" s="86">
        <v>1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418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19679</v>
      </c>
      <c r="F22" s="86">
        <v>15623</v>
      </c>
      <c r="G22" s="86">
        <v>61867</v>
      </c>
      <c r="H22" s="87">
        <v>25202</v>
      </c>
      <c r="I22" s="86">
        <v>31269</v>
      </c>
      <c r="J22" s="88">
        <v>28834</v>
      </c>
      <c r="K22" s="86">
        <v>27568</v>
      </c>
      <c r="L22" s="86">
        <v>24255</v>
      </c>
      <c r="M22" s="86">
        <v>25821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10110</v>
      </c>
      <c r="F23" s="86">
        <v>15324</v>
      </c>
      <c r="G23" s="86">
        <v>15599</v>
      </c>
      <c r="H23" s="87">
        <v>21023</v>
      </c>
      <c r="I23" s="86">
        <v>15611</v>
      </c>
      <c r="J23" s="88">
        <v>17113</v>
      </c>
      <c r="K23" s="86">
        <v>16414.3</v>
      </c>
      <c r="L23" s="86">
        <v>15055</v>
      </c>
      <c r="M23" s="86">
        <v>16923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1512</v>
      </c>
      <c r="F25" s="86">
        <v>224</v>
      </c>
      <c r="G25" s="86">
        <v>0</v>
      </c>
      <c r="H25" s="87">
        <v>200</v>
      </c>
      <c r="I25" s="86">
        <v>792</v>
      </c>
      <c r="J25" s="88">
        <v>923</v>
      </c>
      <c r="K25" s="86">
        <v>326</v>
      </c>
      <c r="L25" s="86">
        <v>343</v>
      </c>
      <c r="M25" s="86">
        <v>361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37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</v>
      </c>
      <c r="F29" s="86">
        <v>0</v>
      </c>
      <c r="G29" s="86">
        <v>8</v>
      </c>
      <c r="H29" s="87">
        <v>78</v>
      </c>
      <c r="I29" s="86">
        <v>39</v>
      </c>
      <c r="J29" s="88">
        <v>0</v>
      </c>
      <c r="K29" s="86">
        <v>56</v>
      </c>
      <c r="L29" s="86">
        <v>0</v>
      </c>
      <c r="M29" s="86">
        <v>61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127</v>
      </c>
      <c r="I30" s="86">
        <v>43</v>
      </c>
      <c r="J30" s="88">
        <v>43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9918</v>
      </c>
      <c r="F32" s="86">
        <v>18759</v>
      </c>
      <c r="G32" s="86">
        <v>0</v>
      </c>
      <c r="H32" s="87">
        <v>17561</v>
      </c>
      <c r="I32" s="86">
        <v>11630</v>
      </c>
      <c r="J32" s="88">
        <v>11211</v>
      </c>
      <c r="K32" s="86">
        <v>12496</v>
      </c>
      <c r="L32" s="86">
        <v>17638</v>
      </c>
      <c r="M32" s="86">
        <v>14539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74</v>
      </c>
      <c r="F33" s="86">
        <v>99</v>
      </c>
      <c r="G33" s="86">
        <v>0</v>
      </c>
      <c r="H33" s="87">
        <v>0</v>
      </c>
      <c r="I33" s="86">
        <v>0</v>
      </c>
      <c r="J33" s="88">
        <v>0</v>
      </c>
      <c r="K33" s="86">
        <v>3</v>
      </c>
      <c r="L33" s="86">
        <v>3</v>
      </c>
      <c r="M33" s="86">
        <v>3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310</v>
      </c>
      <c r="F37" s="86">
        <v>24</v>
      </c>
      <c r="G37" s="86">
        <v>14587</v>
      </c>
      <c r="H37" s="87">
        <v>100</v>
      </c>
      <c r="I37" s="86">
        <v>103</v>
      </c>
      <c r="J37" s="88">
        <v>7</v>
      </c>
      <c r="K37" s="86">
        <v>52</v>
      </c>
      <c r="L37" s="86">
        <v>116</v>
      </c>
      <c r="M37" s="86">
        <v>61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213</v>
      </c>
      <c r="F38" s="86">
        <v>207</v>
      </c>
      <c r="G38" s="86">
        <v>149</v>
      </c>
      <c r="H38" s="87">
        <v>684</v>
      </c>
      <c r="I38" s="86">
        <v>1184</v>
      </c>
      <c r="J38" s="88">
        <v>143</v>
      </c>
      <c r="K38" s="86">
        <v>426</v>
      </c>
      <c r="L38" s="86">
        <v>447</v>
      </c>
      <c r="M38" s="86">
        <v>470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515</v>
      </c>
      <c r="F39" s="86">
        <v>563</v>
      </c>
      <c r="G39" s="86">
        <v>431</v>
      </c>
      <c r="H39" s="87">
        <v>530</v>
      </c>
      <c r="I39" s="86">
        <v>1030</v>
      </c>
      <c r="J39" s="88">
        <v>83</v>
      </c>
      <c r="K39" s="86">
        <v>350</v>
      </c>
      <c r="L39" s="86">
        <v>367</v>
      </c>
      <c r="M39" s="86">
        <v>386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664</v>
      </c>
      <c r="F40" s="86">
        <v>512</v>
      </c>
      <c r="G40" s="86">
        <v>568</v>
      </c>
      <c r="H40" s="87">
        <v>660</v>
      </c>
      <c r="I40" s="86">
        <v>2005</v>
      </c>
      <c r="J40" s="88">
        <v>630</v>
      </c>
      <c r="K40" s="86">
        <v>784</v>
      </c>
      <c r="L40" s="86">
        <v>3123</v>
      </c>
      <c r="M40" s="86">
        <v>2932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3196</v>
      </c>
      <c r="F41" s="86">
        <v>4317</v>
      </c>
      <c r="G41" s="86">
        <v>4060</v>
      </c>
      <c r="H41" s="87">
        <v>4678</v>
      </c>
      <c r="I41" s="86">
        <v>6293</v>
      </c>
      <c r="J41" s="88">
        <v>7459</v>
      </c>
      <c r="K41" s="86">
        <v>11135</v>
      </c>
      <c r="L41" s="86">
        <v>12692</v>
      </c>
      <c r="M41" s="86">
        <v>12441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1454</v>
      </c>
      <c r="F42" s="86">
        <v>5079</v>
      </c>
      <c r="G42" s="86">
        <v>2898</v>
      </c>
      <c r="H42" s="87">
        <v>8845</v>
      </c>
      <c r="I42" s="86">
        <v>3813</v>
      </c>
      <c r="J42" s="88">
        <v>3088</v>
      </c>
      <c r="K42" s="86">
        <v>3497.3</v>
      </c>
      <c r="L42" s="86">
        <v>8273</v>
      </c>
      <c r="M42" s="86">
        <v>3986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50</v>
      </c>
      <c r="F43" s="86">
        <v>115</v>
      </c>
      <c r="G43" s="86">
        <v>52</v>
      </c>
      <c r="H43" s="87">
        <v>296</v>
      </c>
      <c r="I43" s="86">
        <v>440</v>
      </c>
      <c r="J43" s="88">
        <v>937</v>
      </c>
      <c r="K43" s="86">
        <v>640.29999999999995</v>
      </c>
      <c r="L43" s="86">
        <v>463</v>
      </c>
      <c r="M43" s="86">
        <v>488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65</v>
      </c>
      <c r="F44" s="86">
        <v>263</v>
      </c>
      <c r="G44" s="86">
        <v>12208</v>
      </c>
      <c r="H44" s="87">
        <v>32</v>
      </c>
      <c r="I44" s="86">
        <v>1508</v>
      </c>
      <c r="J44" s="88">
        <v>1293</v>
      </c>
      <c r="K44" s="86">
        <v>100</v>
      </c>
      <c r="L44" s="86">
        <v>105</v>
      </c>
      <c r="M44" s="86">
        <v>2176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6309</v>
      </c>
      <c r="F45" s="86">
        <v>6485</v>
      </c>
      <c r="G45" s="86">
        <v>16284</v>
      </c>
      <c r="H45" s="87">
        <v>1900</v>
      </c>
      <c r="I45" s="86">
        <v>13041</v>
      </c>
      <c r="J45" s="88">
        <v>16111</v>
      </c>
      <c r="K45" s="86">
        <v>11744</v>
      </c>
      <c r="L45" s="86">
        <v>13700</v>
      </c>
      <c r="M45" s="86">
        <v>11632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91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91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7084</v>
      </c>
      <c r="F51" s="72">
        <f t="shared" ref="F51:M51" si="4">F52+F59+F62+F63+F64+F72+F73</f>
        <v>13702</v>
      </c>
      <c r="G51" s="72">
        <f t="shared" si="4"/>
        <v>4225</v>
      </c>
      <c r="H51" s="73">
        <f t="shared" si="4"/>
        <v>3381</v>
      </c>
      <c r="I51" s="72">
        <f t="shared" si="4"/>
        <v>16536</v>
      </c>
      <c r="J51" s="74">
        <f t="shared" si="4"/>
        <v>16536</v>
      </c>
      <c r="K51" s="72">
        <f t="shared" si="4"/>
        <v>17655</v>
      </c>
      <c r="L51" s="72">
        <f t="shared" si="4"/>
        <v>18211</v>
      </c>
      <c r="M51" s="72">
        <f t="shared" si="4"/>
        <v>19308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1600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1600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1600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400</v>
      </c>
      <c r="F62" s="86">
        <v>900</v>
      </c>
      <c r="G62" s="86">
        <v>437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5040</v>
      </c>
      <c r="F72" s="86">
        <v>12784</v>
      </c>
      <c r="G72" s="86">
        <v>3692</v>
      </c>
      <c r="H72" s="87">
        <v>3381</v>
      </c>
      <c r="I72" s="86">
        <v>16536</v>
      </c>
      <c r="J72" s="88">
        <v>16536</v>
      </c>
      <c r="K72" s="86">
        <v>17655</v>
      </c>
      <c r="L72" s="86">
        <v>18211</v>
      </c>
      <c r="M72" s="86">
        <v>19308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44</v>
      </c>
      <c r="F73" s="86">
        <f t="shared" ref="F73:M73" si="12">SUM(F74:F75)</f>
        <v>18</v>
      </c>
      <c r="G73" s="86">
        <f t="shared" si="12"/>
        <v>96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12</v>
      </c>
      <c r="F74" s="79">
        <v>18</v>
      </c>
      <c r="G74" s="79">
        <v>96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32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425</v>
      </c>
      <c r="F77" s="72">
        <f t="shared" ref="F77:M77" si="13">F78+F81+F84+F85+F86+F87+F88</f>
        <v>784</v>
      </c>
      <c r="G77" s="72">
        <f t="shared" si="13"/>
        <v>832</v>
      </c>
      <c r="H77" s="73">
        <f t="shared" si="13"/>
        <v>15298</v>
      </c>
      <c r="I77" s="72">
        <f t="shared" si="13"/>
        <v>15697</v>
      </c>
      <c r="J77" s="74">
        <f t="shared" si="13"/>
        <v>16267</v>
      </c>
      <c r="K77" s="72">
        <f t="shared" si="13"/>
        <v>22132</v>
      </c>
      <c r="L77" s="72">
        <f t="shared" si="13"/>
        <v>2191</v>
      </c>
      <c r="M77" s="72">
        <f t="shared" si="13"/>
        <v>2316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110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15000</v>
      </c>
      <c r="I78" s="100">
        <f t="shared" si="14"/>
        <v>15000</v>
      </c>
      <c r="J78" s="102">
        <f t="shared" si="14"/>
        <v>15000</v>
      </c>
      <c r="K78" s="100">
        <f t="shared" si="14"/>
        <v>20000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110</v>
      </c>
      <c r="F79" s="79">
        <v>0</v>
      </c>
      <c r="G79" s="79">
        <v>0</v>
      </c>
      <c r="H79" s="80">
        <v>0</v>
      </c>
      <c r="I79" s="79">
        <v>0</v>
      </c>
      <c r="J79" s="81">
        <v>10000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15000</v>
      </c>
      <c r="I80" s="93">
        <v>15000</v>
      </c>
      <c r="J80" s="95">
        <v>5000</v>
      </c>
      <c r="K80" s="93">
        <v>20000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315</v>
      </c>
      <c r="F81" s="86">
        <f t="shared" ref="F81:M81" si="15">SUM(F82:F83)</f>
        <v>784</v>
      </c>
      <c r="G81" s="86">
        <f t="shared" si="15"/>
        <v>832</v>
      </c>
      <c r="H81" s="87">
        <f t="shared" si="15"/>
        <v>298</v>
      </c>
      <c r="I81" s="86">
        <f t="shared" si="15"/>
        <v>697</v>
      </c>
      <c r="J81" s="88">
        <f t="shared" si="15"/>
        <v>1267</v>
      </c>
      <c r="K81" s="86">
        <f t="shared" si="15"/>
        <v>2132</v>
      </c>
      <c r="L81" s="86">
        <f t="shared" si="15"/>
        <v>2191</v>
      </c>
      <c r="M81" s="86">
        <f t="shared" si="15"/>
        <v>2316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200</v>
      </c>
      <c r="L82" s="79">
        <v>210</v>
      </c>
      <c r="M82" s="79">
        <v>218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315</v>
      </c>
      <c r="F83" s="93">
        <v>784</v>
      </c>
      <c r="G83" s="93">
        <v>832</v>
      </c>
      <c r="H83" s="94">
        <v>298</v>
      </c>
      <c r="I83" s="93">
        <v>697</v>
      </c>
      <c r="J83" s="95">
        <v>1267</v>
      </c>
      <c r="K83" s="93">
        <v>1932</v>
      </c>
      <c r="L83" s="93">
        <v>1981</v>
      </c>
      <c r="M83" s="93">
        <v>2098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32</v>
      </c>
      <c r="F90" s="72">
        <v>37</v>
      </c>
      <c r="G90" s="72">
        <v>14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137744</v>
      </c>
      <c r="F92" s="46">
        <f t="shared" ref="F92:M92" si="16">F4+F51+F77+F90</f>
        <v>151582</v>
      </c>
      <c r="G92" s="46">
        <f t="shared" si="16"/>
        <v>192192</v>
      </c>
      <c r="H92" s="47">
        <f t="shared" si="16"/>
        <v>160484</v>
      </c>
      <c r="I92" s="46">
        <f t="shared" si="16"/>
        <v>188746</v>
      </c>
      <c r="J92" s="48">
        <f t="shared" si="16"/>
        <v>193854</v>
      </c>
      <c r="K92" s="46">
        <f t="shared" si="16"/>
        <v>216873.90000000002</v>
      </c>
      <c r="L92" s="46">
        <f t="shared" si="16"/>
        <v>212392</v>
      </c>
      <c r="M92" s="46">
        <f t="shared" si="16"/>
        <v>218652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160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5" t="s">
        <v>125</v>
      </c>
      <c r="C4" s="33">
        <v>80125</v>
      </c>
      <c r="D4" s="33">
        <v>95852</v>
      </c>
      <c r="E4" s="33">
        <v>86844</v>
      </c>
      <c r="F4" s="27">
        <v>132774</v>
      </c>
      <c r="G4" s="28">
        <v>121803</v>
      </c>
      <c r="H4" s="29">
        <v>121803</v>
      </c>
      <c r="I4" s="33">
        <v>110102</v>
      </c>
      <c r="J4" s="33">
        <v>112467</v>
      </c>
      <c r="K4" s="33">
        <v>115908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131</v>
      </c>
      <c r="C5" s="33">
        <v>59846</v>
      </c>
      <c r="D5" s="33">
        <v>95856</v>
      </c>
      <c r="E5" s="33">
        <v>86973</v>
      </c>
      <c r="F5" s="32">
        <v>154690</v>
      </c>
      <c r="G5" s="33">
        <v>102047</v>
      </c>
      <c r="H5" s="34">
        <v>96939</v>
      </c>
      <c r="I5" s="33">
        <v>95493</v>
      </c>
      <c r="J5" s="33">
        <v>97906</v>
      </c>
      <c r="K5" s="33">
        <v>107968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130</v>
      </c>
      <c r="C6" s="33">
        <v>63655</v>
      </c>
      <c r="D6" s="33">
        <v>66333</v>
      </c>
      <c r="E6" s="33">
        <v>68016</v>
      </c>
      <c r="F6" s="32">
        <v>89344</v>
      </c>
      <c r="G6" s="33">
        <v>108596</v>
      </c>
      <c r="H6" s="34">
        <v>108596</v>
      </c>
      <c r="I6" s="33">
        <v>291893</v>
      </c>
      <c r="J6" s="33">
        <v>356641</v>
      </c>
      <c r="K6" s="33">
        <v>208792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129</v>
      </c>
      <c r="C7" s="33">
        <v>137744</v>
      </c>
      <c r="D7" s="33">
        <v>151582</v>
      </c>
      <c r="E7" s="33">
        <v>192192</v>
      </c>
      <c r="F7" s="32">
        <v>160484</v>
      </c>
      <c r="G7" s="33">
        <v>188746</v>
      </c>
      <c r="H7" s="34">
        <v>193854</v>
      </c>
      <c r="I7" s="33">
        <v>216873.90000000002</v>
      </c>
      <c r="J7" s="33">
        <v>212392</v>
      </c>
      <c r="K7" s="33">
        <v>218652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128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127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146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147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126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124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133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132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341370</v>
      </c>
      <c r="D19" s="46">
        <f t="shared" ref="D19:K19" si="1">SUM(D4:D18)</f>
        <v>409623</v>
      </c>
      <c r="E19" s="46">
        <f t="shared" si="1"/>
        <v>434025</v>
      </c>
      <c r="F19" s="47">
        <f t="shared" si="1"/>
        <v>537292</v>
      </c>
      <c r="G19" s="46">
        <f t="shared" si="1"/>
        <v>521192</v>
      </c>
      <c r="H19" s="48">
        <f t="shared" si="1"/>
        <v>521192</v>
      </c>
      <c r="I19" s="46">
        <f t="shared" si="1"/>
        <v>714361.9</v>
      </c>
      <c r="J19" s="46">
        <f t="shared" si="1"/>
        <v>779406</v>
      </c>
      <c r="K19" s="46">
        <f t="shared" si="1"/>
        <v>651320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243809</v>
      </c>
      <c r="D4" s="20">
        <f t="shared" ref="D4:K4" si="0">SUM(D5:D7)</f>
        <v>277044</v>
      </c>
      <c r="E4" s="20">
        <f t="shared" si="0"/>
        <v>321786</v>
      </c>
      <c r="F4" s="21">
        <f t="shared" si="0"/>
        <v>356815</v>
      </c>
      <c r="G4" s="20">
        <f t="shared" si="0"/>
        <v>347659</v>
      </c>
      <c r="H4" s="22">
        <f t="shared" si="0"/>
        <v>347081</v>
      </c>
      <c r="I4" s="20">
        <f t="shared" si="0"/>
        <v>368171.89999999997</v>
      </c>
      <c r="J4" s="20">
        <f t="shared" si="0"/>
        <v>392338</v>
      </c>
      <c r="K4" s="20">
        <f t="shared" si="0"/>
        <v>404127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106122</v>
      </c>
      <c r="D5" s="28">
        <v>111667</v>
      </c>
      <c r="E5" s="28">
        <v>109238</v>
      </c>
      <c r="F5" s="27">
        <v>168403</v>
      </c>
      <c r="G5" s="28">
        <v>148283</v>
      </c>
      <c r="H5" s="29">
        <v>148283</v>
      </c>
      <c r="I5" s="28">
        <v>176109</v>
      </c>
      <c r="J5" s="28">
        <v>179441</v>
      </c>
      <c r="K5" s="29">
        <v>189375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137669</v>
      </c>
      <c r="D6" s="33">
        <v>165068</v>
      </c>
      <c r="E6" s="33">
        <v>212548</v>
      </c>
      <c r="F6" s="32">
        <v>188412</v>
      </c>
      <c r="G6" s="33">
        <v>199376</v>
      </c>
      <c r="H6" s="34">
        <v>198798</v>
      </c>
      <c r="I6" s="33">
        <v>192062.89999999997</v>
      </c>
      <c r="J6" s="33">
        <v>212897</v>
      </c>
      <c r="K6" s="34">
        <v>214752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18</v>
      </c>
      <c r="D7" s="36">
        <v>309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95685</v>
      </c>
      <c r="D8" s="20">
        <f t="shared" ref="D8:K8" si="1">SUM(D9:D15)</f>
        <v>129399</v>
      </c>
      <c r="E8" s="20">
        <f t="shared" si="1"/>
        <v>81485</v>
      </c>
      <c r="F8" s="21">
        <f t="shared" si="1"/>
        <v>71102</v>
      </c>
      <c r="G8" s="20">
        <f t="shared" si="1"/>
        <v>90882</v>
      </c>
      <c r="H8" s="22">
        <f t="shared" si="1"/>
        <v>90890</v>
      </c>
      <c r="I8" s="20">
        <f t="shared" si="1"/>
        <v>104689</v>
      </c>
      <c r="J8" s="20">
        <f t="shared" si="1"/>
        <v>123667</v>
      </c>
      <c r="K8" s="20">
        <f t="shared" si="1"/>
        <v>140408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60029</v>
      </c>
      <c r="D9" s="28">
        <v>79563</v>
      </c>
      <c r="E9" s="28">
        <v>37287</v>
      </c>
      <c r="F9" s="27">
        <v>38088</v>
      </c>
      <c r="G9" s="28">
        <v>37488</v>
      </c>
      <c r="H9" s="29">
        <v>37488</v>
      </c>
      <c r="I9" s="28">
        <v>55228</v>
      </c>
      <c r="J9" s="28">
        <v>72311</v>
      </c>
      <c r="K9" s="29">
        <v>78801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17070</v>
      </c>
      <c r="D10" s="33">
        <v>18747</v>
      </c>
      <c r="E10" s="33">
        <v>23453</v>
      </c>
      <c r="F10" s="32">
        <v>17163</v>
      </c>
      <c r="G10" s="33">
        <v>21563</v>
      </c>
      <c r="H10" s="34">
        <v>21563</v>
      </c>
      <c r="I10" s="33">
        <v>24747</v>
      </c>
      <c r="J10" s="33">
        <v>25993</v>
      </c>
      <c r="K10" s="34">
        <v>27397</v>
      </c>
    </row>
    <row r="11" spans="1:27" s="14" customFormat="1" ht="12.75" customHeight="1" x14ac:dyDescent="0.25">
      <c r="A11" s="25"/>
      <c r="B11" s="26" t="s">
        <v>16</v>
      </c>
      <c r="C11" s="32">
        <v>400</v>
      </c>
      <c r="D11" s="33">
        <v>900</v>
      </c>
      <c r="E11" s="33">
        <v>437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17867</v>
      </c>
      <c r="D14" s="33">
        <v>28810</v>
      </c>
      <c r="E14" s="33">
        <v>19648</v>
      </c>
      <c r="F14" s="32">
        <v>15751</v>
      </c>
      <c r="G14" s="33">
        <v>31606</v>
      </c>
      <c r="H14" s="34">
        <v>31606</v>
      </c>
      <c r="I14" s="33">
        <v>24414</v>
      </c>
      <c r="J14" s="33">
        <v>25227</v>
      </c>
      <c r="K14" s="34">
        <v>34067</v>
      </c>
    </row>
    <row r="15" spans="1:27" s="14" customFormat="1" ht="12.75" customHeight="1" x14ac:dyDescent="0.25">
      <c r="A15" s="25"/>
      <c r="B15" s="26" t="s">
        <v>20</v>
      </c>
      <c r="C15" s="35">
        <v>319</v>
      </c>
      <c r="D15" s="36">
        <v>1379</v>
      </c>
      <c r="E15" s="36">
        <v>660</v>
      </c>
      <c r="F15" s="35">
        <v>100</v>
      </c>
      <c r="G15" s="36">
        <v>225</v>
      </c>
      <c r="H15" s="37">
        <v>233</v>
      </c>
      <c r="I15" s="36">
        <v>300</v>
      </c>
      <c r="J15" s="36">
        <v>136</v>
      </c>
      <c r="K15" s="37">
        <v>143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1243</v>
      </c>
      <c r="D16" s="20">
        <f t="shared" ref="D16:K16" si="2">SUM(D17:D23)</f>
        <v>3115</v>
      </c>
      <c r="E16" s="20">
        <f t="shared" si="2"/>
        <v>30738</v>
      </c>
      <c r="F16" s="21">
        <f t="shared" si="2"/>
        <v>109375</v>
      </c>
      <c r="G16" s="20">
        <f t="shared" si="2"/>
        <v>82651</v>
      </c>
      <c r="H16" s="22">
        <f t="shared" si="2"/>
        <v>83221</v>
      </c>
      <c r="I16" s="20">
        <f t="shared" si="2"/>
        <v>241501</v>
      </c>
      <c r="J16" s="20">
        <f t="shared" si="2"/>
        <v>263401</v>
      </c>
      <c r="K16" s="20">
        <f t="shared" si="2"/>
        <v>106785</v>
      </c>
    </row>
    <row r="17" spans="1:11" s="14" customFormat="1" ht="12.75" customHeight="1" x14ac:dyDescent="0.25">
      <c r="A17" s="25"/>
      <c r="B17" s="26" t="s">
        <v>22</v>
      </c>
      <c r="C17" s="27">
        <v>110</v>
      </c>
      <c r="D17" s="28">
        <v>0</v>
      </c>
      <c r="E17" s="28">
        <v>22789</v>
      </c>
      <c r="F17" s="27">
        <v>106100</v>
      </c>
      <c r="G17" s="28">
        <v>76100</v>
      </c>
      <c r="H17" s="29">
        <v>76100</v>
      </c>
      <c r="I17" s="28">
        <v>235000</v>
      </c>
      <c r="J17" s="28">
        <v>258792</v>
      </c>
      <c r="K17" s="29">
        <v>101922</v>
      </c>
    </row>
    <row r="18" spans="1:11" s="14" customFormat="1" ht="12.75" customHeight="1" x14ac:dyDescent="0.25">
      <c r="A18" s="25"/>
      <c r="B18" s="26" t="s">
        <v>23</v>
      </c>
      <c r="C18" s="32">
        <v>1076</v>
      </c>
      <c r="D18" s="33">
        <v>3115</v>
      </c>
      <c r="E18" s="33">
        <v>7949</v>
      </c>
      <c r="F18" s="32">
        <v>3275</v>
      </c>
      <c r="G18" s="33">
        <v>6551</v>
      </c>
      <c r="H18" s="34">
        <v>7121</v>
      </c>
      <c r="I18" s="33">
        <v>6501</v>
      </c>
      <c r="J18" s="33">
        <v>4609</v>
      </c>
      <c r="K18" s="34">
        <v>4863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57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633</v>
      </c>
      <c r="D24" s="20">
        <v>65</v>
      </c>
      <c r="E24" s="20">
        <v>16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341370</v>
      </c>
      <c r="D26" s="46">
        <f t="shared" ref="D26:K26" si="3">+D4+D8+D16+D24</f>
        <v>409623</v>
      </c>
      <c r="E26" s="46">
        <f t="shared" si="3"/>
        <v>434025</v>
      </c>
      <c r="F26" s="47">
        <f t="shared" si="3"/>
        <v>537292</v>
      </c>
      <c r="G26" s="46">
        <f t="shared" si="3"/>
        <v>521192</v>
      </c>
      <c r="H26" s="48">
        <f t="shared" si="3"/>
        <v>521192</v>
      </c>
      <c r="I26" s="46">
        <f t="shared" si="3"/>
        <v>714361.89999999991</v>
      </c>
      <c r="J26" s="46">
        <f t="shared" si="3"/>
        <v>779406</v>
      </c>
      <c r="K26" s="46">
        <f t="shared" si="3"/>
        <v>651320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4197</v>
      </c>
      <c r="D4" s="33">
        <v>6109</v>
      </c>
      <c r="E4" s="33">
        <v>5876</v>
      </c>
      <c r="F4" s="27">
        <v>5279</v>
      </c>
      <c r="G4" s="28">
        <v>5494</v>
      </c>
      <c r="H4" s="29">
        <v>5494</v>
      </c>
      <c r="I4" s="33">
        <v>5324</v>
      </c>
      <c r="J4" s="33">
        <v>5961</v>
      </c>
      <c r="K4" s="33">
        <v>6277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149</v>
      </c>
      <c r="C5" s="33">
        <v>75928</v>
      </c>
      <c r="D5" s="33">
        <v>89743</v>
      </c>
      <c r="E5" s="33">
        <v>80968</v>
      </c>
      <c r="F5" s="32">
        <v>127495</v>
      </c>
      <c r="G5" s="33">
        <v>116309</v>
      </c>
      <c r="H5" s="34">
        <v>116309</v>
      </c>
      <c r="I5" s="33">
        <v>104778</v>
      </c>
      <c r="J5" s="33">
        <v>106506</v>
      </c>
      <c r="K5" s="33">
        <v>109631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80125</v>
      </c>
      <c r="D19" s="46">
        <f t="shared" ref="D19:K19" si="1">SUM(D4:D18)</f>
        <v>95852</v>
      </c>
      <c r="E19" s="46">
        <f t="shared" si="1"/>
        <v>86844</v>
      </c>
      <c r="F19" s="47">
        <f t="shared" si="1"/>
        <v>132774</v>
      </c>
      <c r="G19" s="46">
        <f t="shared" si="1"/>
        <v>121803</v>
      </c>
      <c r="H19" s="48">
        <f t="shared" si="1"/>
        <v>121803</v>
      </c>
      <c r="I19" s="46">
        <f t="shared" si="1"/>
        <v>110102</v>
      </c>
      <c r="J19" s="46">
        <f t="shared" si="1"/>
        <v>112467</v>
      </c>
      <c r="K19" s="46">
        <f t="shared" si="1"/>
        <v>115908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78645</v>
      </c>
      <c r="D4" s="20">
        <f t="shared" ref="D4:K4" si="0">SUM(D5:D7)</f>
        <v>93605</v>
      </c>
      <c r="E4" s="20">
        <f t="shared" si="0"/>
        <v>79557</v>
      </c>
      <c r="F4" s="21">
        <f t="shared" si="0"/>
        <v>129868</v>
      </c>
      <c r="G4" s="20">
        <f t="shared" si="0"/>
        <v>117553</v>
      </c>
      <c r="H4" s="22">
        <f t="shared" si="0"/>
        <v>117545</v>
      </c>
      <c r="I4" s="20">
        <f t="shared" si="0"/>
        <v>107122</v>
      </c>
      <c r="J4" s="20">
        <f t="shared" si="0"/>
        <v>110351</v>
      </c>
      <c r="K4" s="20">
        <f t="shared" si="0"/>
        <v>113678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39586</v>
      </c>
      <c r="D5" s="28">
        <v>45051</v>
      </c>
      <c r="E5" s="28">
        <v>50392</v>
      </c>
      <c r="F5" s="27">
        <v>86125</v>
      </c>
      <c r="G5" s="28">
        <v>62154</v>
      </c>
      <c r="H5" s="29">
        <v>62154</v>
      </c>
      <c r="I5" s="28">
        <v>62239</v>
      </c>
      <c r="J5" s="28">
        <v>65960</v>
      </c>
      <c r="K5" s="29">
        <v>69663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39041</v>
      </c>
      <c r="D6" s="33">
        <v>48336</v>
      </c>
      <c r="E6" s="33">
        <v>29165</v>
      </c>
      <c r="F6" s="32">
        <v>43743</v>
      </c>
      <c r="G6" s="33">
        <v>55399</v>
      </c>
      <c r="H6" s="34">
        <v>55391</v>
      </c>
      <c r="I6" s="33">
        <v>44883</v>
      </c>
      <c r="J6" s="33">
        <v>44391</v>
      </c>
      <c r="K6" s="34">
        <v>44015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18</v>
      </c>
      <c r="D7" s="36">
        <v>218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162</v>
      </c>
      <c r="D8" s="20">
        <f t="shared" ref="D8:K8" si="1">SUM(D9:D15)</f>
        <v>13</v>
      </c>
      <c r="E8" s="20">
        <f t="shared" si="1"/>
        <v>200</v>
      </c>
      <c r="F8" s="21">
        <f t="shared" si="1"/>
        <v>100</v>
      </c>
      <c r="G8" s="20">
        <f t="shared" si="1"/>
        <v>151</v>
      </c>
      <c r="H8" s="22">
        <f t="shared" si="1"/>
        <v>159</v>
      </c>
      <c r="I8" s="20">
        <f t="shared" si="1"/>
        <v>130</v>
      </c>
      <c r="J8" s="20">
        <f t="shared" si="1"/>
        <v>136</v>
      </c>
      <c r="K8" s="20">
        <f t="shared" si="1"/>
        <v>143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162</v>
      </c>
      <c r="D15" s="36">
        <v>13</v>
      </c>
      <c r="E15" s="36">
        <v>200</v>
      </c>
      <c r="F15" s="35">
        <v>100</v>
      </c>
      <c r="G15" s="36">
        <v>151</v>
      </c>
      <c r="H15" s="37">
        <v>159</v>
      </c>
      <c r="I15" s="36">
        <v>130</v>
      </c>
      <c r="J15" s="36">
        <v>136</v>
      </c>
      <c r="K15" s="37">
        <v>143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717</v>
      </c>
      <c r="D16" s="20">
        <f t="shared" ref="D16:K16" si="2">SUM(D17:D23)</f>
        <v>2224</v>
      </c>
      <c r="E16" s="20">
        <f t="shared" si="2"/>
        <v>7085</v>
      </c>
      <c r="F16" s="21">
        <f t="shared" si="2"/>
        <v>2806</v>
      </c>
      <c r="G16" s="20">
        <f t="shared" si="2"/>
        <v>4099</v>
      </c>
      <c r="H16" s="22">
        <f t="shared" si="2"/>
        <v>4099</v>
      </c>
      <c r="I16" s="20">
        <f t="shared" si="2"/>
        <v>2850</v>
      </c>
      <c r="J16" s="20">
        <f t="shared" si="2"/>
        <v>1980</v>
      </c>
      <c r="K16" s="20">
        <f t="shared" si="2"/>
        <v>2087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660</v>
      </c>
      <c r="D18" s="33">
        <v>2224</v>
      </c>
      <c r="E18" s="33">
        <v>7085</v>
      </c>
      <c r="F18" s="32">
        <v>2806</v>
      </c>
      <c r="G18" s="33">
        <v>4099</v>
      </c>
      <c r="H18" s="34">
        <v>4099</v>
      </c>
      <c r="I18" s="33">
        <v>2850</v>
      </c>
      <c r="J18" s="33">
        <v>1980</v>
      </c>
      <c r="K18" s="34">
        <v>2087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57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601</v>
      </c>
      <c r="D24" s="20">
        <v>10</v>
      </c>
      <c r="E24" s="20">
        <v>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80125</v>
      </c>
      <c r="D26" s="46">
        <f t="shared" ref="D26:K26" si="3">+D4+D8+D16+D24</f>
        <v>95852</v>
      </c>
      <c r="E26" s="46">
        <f t="shared" si="3"/>
        <v>86844</v>
      </c>
      <c r="F26" s="47">
        <f t="shared" si="3"/>
        <v>132774</v>
      </c>
      <c r="G26" s="46">
        <f t="shared" si="3"/>
        <v>121803</v>
      </c>
      <c r="H26" s="48">
        <f t="shared" si="3"/>
        <v>121803</v>
      </c>
      <c r="I26" s="46">
        <f t="shared" si="3"/>
        <v>110102</v>
      </c>
      <c r="J26" s="46">
        <f t="shared" si="3"/>
        <v>112467</v>
      </c>
      <c r="K26" s="46">
        <f t="shared" si="3"/>
        <v>115908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6" t="s">
        <v>134</v>
      </c>
      <c r="C4" s="33">
        <v>3017</v>
      </c>
      <c r="D4" s="33">
        <v>4090</v>
      </c>
      <c r="E4" s="33">
        <v>3178</v>
      </c>
      <c r="F4" s="27">
        <v>5638</v>
      </c>
      <c r="G4" s="28">
        <v>5638</v>
      </c>
      <c r="H4" s="29">
        <v>5638</v>
      </c>
      <c r="I4" s="33">
        <v>5651</v>
      </c>
      <c r="J4" s="33">
        <v>6232</v>
      </c>
      <c r="K4" s="33">
        <v>6562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135</v>
      </c>
      <c r="C5" s="33">
        <v>53265</v>
      </c>
      <c r="D5" s="33">
        <v>65049</v>
      </c>
      <c r="E5" s="33">
        <v>67747</v>
      </c>
      <c r="F5" s="32">
        <v>73084</v>
      </c>
      <c r="G5" s="33">
        <v>70441</v>
      </c>
      <c r="H5" s="34">
        <v>65333</v>
      </c>
      <c r="I5" s="33">
        <v>65062</v>
      </c>
      <c r="J5" s="33">
        <v>65115</v>
      </c>
      <c r="K5" s="33">
        <v>73439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136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137</v>
      </c>
      <c r="C7" s="33">
        <v>3453</v>
      </c>
      <c r="D7" s="33">
        <v>26129</v>
      </c>
      <c r="E7" s="33">
        <v>15879</v>
      </c>
      <c r="F7" s="32">
        <v>73116</v>
      </c>
      <c r="G7" s="33">
        <v>23116</v>
      </c>
      <c r="H7" s="34">
        <v>23116</v>
      </c>
      <c r="I7" s="33">
        <v>21909</v>
      </c>
      <c r="J7" s="33">
        <v>23392</v>
      </c>
      <c r="K7" s="33">
        <v>24632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138</v>
      </c>
      <c r="C8" s="33">
        <v>111</v>
      </c>
      <c r="D8" s="33">
        <v>588</v>
      </c>
      <c r="E8" s="33">
        <v>169</v>
      </c>
      <c r="F8" s="32">
        <v>2852</v>
      </c>
      <c r="G8" s="33">
        <v>2852</v>
      </c>
      <c r="H8" s="34">
        <v>2852</v>
      </c>
      <c r="I8" s="33">
        <v>2871</v>
      </c>
      <c r="J8" s="33">
        <v>3167</v>
      </c>
      <c r="K8" s="33">
        <v>3335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SUM(C4:C8)</f>
        <v>59846</v>
      </c>
      <c r="D19" s="46">
        <f t="shared" ref="D19:K19" si="1">SUM(D4:D8)</f>
        <v>95856</v>
      </c>
      <c r="E19" s="46">
        <f t="shared" si="1"/>
        <v>86973</v>
      </c>
      <c r="F19" s="47">
        <f t="shared" si="1"/>
        <v>154690</v>
      </c>
      <c r="G19" s="46">
        <f t="shared" si="1"/>
        <v>102047</v>
      </c>
      <c r="H19" s="48">
        <f t="shared" si="1"/>
        <v>96939</v>
      </c>
      <c r="I19" s="46">
        <f t="shared" si="1"/>
        <v>95493</v>
      </c>
      <c r="J19" s="46">
        <f t="shared" si="1"/>
        <v>97906</v>
      </c>
      <c r="K19" s="46">
        <f t="shared" si="1"/>
        <v>107968</v>
      </c>
      <c r="Z19" s="53">
        <f t="shared" si="0"/>
        <v>1</v>
      </c>
    </row>
    <row r="20" spans="1:26" s="14" customFormat="1" hidden="1" x14ac:dyDescent="0.25">
      <c r="A20" s="57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29848</v>
      </c>
      <c r="D4" s="20">
        <f t="shared" ref="D4:K4" si="0">SUM(D5:D7)</f>
        <v>39731</v>
      </c>
      <c r="E4" s="20">
        <f t="shared" si="0"/>
        <v>47174</v>
      </c>
      <c r="F4" s="21">
        <f t="shared" si="0"/>
        <v>75009</v>
      </c>
      <c r="G4" s="20">
        <f t="shared" si="0"/>
        <v>65266</v>
      </c>
      <c r="H4" s="22">
        <f t="shared" si="0"/>
        <v>60158</v>
      </c>
      <c r="I4" s="20">
        <f t="shared" si="0"/>
        <v>63792</v>
      </c>
      <c r="J4" s="20">
        <f t="shared" si="0"/>
        <v>64787</v>
      </c>
      <c r="K4" s="20">
        <f t="shared" si="0"/>
        <v>65698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8726</v>
      </c>
      <c r="D5" s="28">
        <v>10164</v>
      </c>
      <c r="E5" s="28">
        <v>10613</v>
      </c>
      <c r="F5" s="27">
        <v>31055</v>
      </c>
      <c r="G5" s="28">
        <v>24300</v>
      </c>
      <c r="H5" s="29">
        <v>19000</v>
      </c>
      <c r="I5" s="28">
        <v>20241</v>
      </c>
      <c r="J5" s="28">
        <v>21440</v>
      </c>
      <c r="K5" s="29">
        <v>22471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21122</v>
      </c>
      <c r="D6" s="33">
        <v>29567</v>
      </c>
      <c r="E6" s="33">
        <v>36561</v>
      </c>
      <c r="F6" s="32">
        <v>43954</v>
      </c>
      <c r="G6" s="33">
        <v>40966</v>
      </c>
      <c r="H6" s="34">
        <v>41158</v>
      </c>
      <c r="I6" s="33">
        <v>43551</v>
      </c>
      <c r="J6" s="33">
        <v>43347</v>
      </c>
      <c r="K6" s="34">
        <v>43227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29897</v>
      </c>
      <c r="D8" s="20">
        <f t="shared" ref="D8:K8" si="1">SUM(D9:D15)</f>
        <v>56067</v>
      </c>
      <c r="E8" s="20">
        <f t="shared" si="1"/>
        <v>39773</v>
      </c>
      <c r="F8" s="21">
        <f t="shared" si="1"/>
        <v>29533</v>
      </c>
      <c r="G8" s="20">
        <f t="shared" si="1"/>
        <v>36633</v>
      </c>
      <c r="H8" s="22">
        <f t="shared" si="1"/>
        <v>36633</v>
      </c>
      <c r="I8" s="20">
        <f t="shared" si="1"/>
        <v>31506</v>
      </c>
      <c r="J8" s="20">
        <f t="shared" si="1"/>
        <v>33009</v>
      </c>
      <c r="K8" s="20">
        <f t="shared" si="1"/>
        <v>42156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20000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17070</v>
      </c>
      <c r="D10" s="33">
        <v>18747</v>
      </c>
      <c r="E10" s="33">
        <v>23453</v>
      </c>
      <c r="F10" s="32">
        <v>17163</v>
      </c>
      <c r="G10" s="33">
        <v>21563</v>
      </c>
      <c r="H10" s="34">
        <v>21563</v>
      </c>
      <c r="I10" s="33">
        <v>24747</v>
      </c>
      <c r="J10" s="33">
        <v>25993</v>
      </c>
      <c r="K10" s="34">
        <v>27397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12827</v>
      </c>
      <c r="D14" s="33">
        <v>16026</v>
      </c>
      <c r="E14" s="33">
        <v>15956</v>
      </c>
      <c r="F14" s="32">
        <v>12370</v>
      </c>
      <c r="G14" s="33">
        <v>15070</v>
      </c>
      <c r="H14" s="34">
        <v>15070</v>
      </c>
      <c r="I14" s="33">
        <v>6759</v>
      </c>
      <c r="J14" s="33">
        <v>7016</v>
      </c>
      <c r="K14" s="34">
        <v>14759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1294</v>
      </c>
      <c r="E15" s="36">
        <v>364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101</v>
      </c>
      <c r="D16" s="20">
        <f t="shared" ref="D16:K16" si="2">SUM(D17:D23)</f>
        <v>54</v>
      </c>
      <c r="E16" s="20">
        <f t="shared" si="2"/>
        <v>26</v>
      </c>
      <c r="F16" s="21">
        <f t="shared" si="2"/>
        <v>50148</v>
      </c>
      <c r="G16" s="20">
        <f t="shared" si="2"/>
        <v>148</v>
      </c>
      <c r="H16" s="22">
        <f t="shared" si="2"/>
        <v>148</v>
      </c>
      <c r="I16" s="20">
        <f t="shared" si="2"/>
        <v>195</v>
      </c>
      <c r="J16" s="20">
        <f t="shared" si="2"/>
        <v>110</v>
      </c>
      <c r="K16" s="20">
        <f t="shared" si="2"/>
        <v>114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50000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101</v>
      </c>
      <c r="D18" s="33">
        <v>54</v>
      </c>
      <c r="E18" s="33">
        <v>26</v>
      </c>
      <c r="F18" s="32">
        <v>148</v>
      </c>
      <c r="G18" s="33">
        <v>148</v>
      </c>
      <c r="H18" s="34">
        <v>148</v>
      </c>
      <c r="I18" s="33">
        <v>195</v>
      </c>
      <c r="J18" s="33">
        <v>110</v>
      </c>
      <c r="K18" s="34">
        <v>114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4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59846</v>
      </c>
      <c r="D26" s="46">
        <f t="shared" ref="D26:K26" si="3">+D4+D8+D16+D24</f>
        <v>95856</v>
      </c>
      <c r="E26" s="46">
        <f t="shared" si="3"/>
        <v>86973</v>
      </c>
      <c r="F26" s="47">
        <f t="shared" si="3"/>
        <v>154690</v>
      </c>
      <c r="G26" s="46">
        <f t="shared" si="3"/>
        <v>102047</v>
      </c>
      <c r="H26" s="48">
        <f t="shared" si="3"/>
        <v>96939</v>
      </c>
      <c r="I26" s="46">
        <f t="shared" si="3"/>
        <v>95493</v>
      </c>
      <c r="J26" s="46">
        <f t="shared" si="3"/>
        <v>97906</v>
      </c>
      <c r="K26" s="46">
        <f t="shared" si="3"/>
        <v>107968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6" t="s">
        <v>134</v>
      </c>
      <c r="C4" s="33">
        <v>933</v>
      </c>
      <c r="D4" s="33">
        <v>954</v>
      </c>
      <c r="E4" s="33">
        <v>947</v>
      </c>
      <c r="F4" s="27">
        <v>1301</v>
      </c>
      <c r="G4" s="28">
        <v>1301</v>
      </c>
      <c r="H4" s="29">
        <v>1301</v>
      </c>
      <c r="I4" s="33">
        <v>1284</v>
      </c>
      <c r="J4" s="33">
        <v>1443</v>
      </c>
      <c r="K4" s="33">
        <v>1519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139</v>
      </c>
      <c r="C5" s="33">
        <v>62452</v>
      </c>
      <c r="D5" s="33">
        <v>64727</v>
      </c>
      <c r="E5" s="33">
        <v>66601</v>
      </c>
      <c r="F5" s="32">
        <v>86312</v>
      </c>
      <c r="G5" s="33">
        <v>85564</v>
      </c>
      <c r="H5" s="34">
        <v>86065</v>
      </c>
      <c r="I5" s="33">
        <v>156847</v>
      </c>
      <c r="J5" s="33">
        <v>191318</v>
      </c>
      <c r="K5" s="33">
        <v>205293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140</v>
      </c>
      <c r="C6" s="33">
        <v>270</v>
      </c>
      <c r="D6" s="33">
        <v>652</v>
      </c>
      <c r="E6" s="33">
        <v>468</v>
      </c>
      <c r="F6" s="32">
        <v>1731</v>
      </c>
      <c r="G6" s="33">
        <v>21731</v>
      </c>
      <c r="H6" s="34">
        <v>21230</v>
      </c>
      <c r="I6" s="33">
        <v>133762</v>
      </c>
      <c r="J6" s="33">
        <v>163880</v>
      </c>
      <c r="K6" s="33">
        <v>1980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63655</v>
      </c>
      <c r="D19" s="46">
        <f t="shared" ref="D19:K19" si="1">SUM(D4:D18)</f>
        <v>66333</v>
      </c>
      <c r="E19" s="46">
        <f t="shared" si="1"/>
        <v>68016</v>
      </c>
      <c r="F19" s="47">
        <f t="shared" si="1"/>
        <v>89344</v>
      </c>
      <c r="G19" s="46">
        <f t="shared" si="1"/>
        <v>108596</v>
      </c>
      <c r="H19" s="48">
        <f t="shared" si="1"/>
        <v>108596</v>
      </c>
      <c r="I19" s="46">
        <f t="shared" si="1"/>
        <v>291893</v>
      </c>
      <c r="J19" s="46">
        <f t="shared" si="1"/>
        <v>356641</v>
      </c>
      <c r="K19" s="46">
        <f t="shared" si="1"/>
        <v>208792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152</v>
      </c>
      <c r="D3" s="17" t="s">
        <v>153</v>
      </c>
      <c r="E3" s="17" t="s">
        <v>154</v>
      </c>
      <c r="F3" s="173" t="s">
        <v>155</v>
      </c>
      <c r="G3" s="174"/>
      <c r="H3" s="175"/>
      <c r="I3" s="17" t="s">
        <v>156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5113</v>
      </c>
      <c r="D4" s="20">
        <f t="shared" ref="D4:K4" si="0">SUM(D5:D7)</f>
        <v>6649</v>
      </c>
      <c r="E4" s="20">
        <f t="shared" si="0"/>
        <v>7934</v>
      </c>
      <c r="F4" s="21">
        <f t="shared" si="0"/>
        <v>10133</v>
      </c>
      <c r="G4" s="20">
        <f t="shared" si="0"/>
        <v>8327</v>
      </c>
      <c r="H4" s="22">
        <f t="shared" si="0"/>
        <v>8327</v>
      </c>
      <c r="I4" s="20">
        <f t="shared" si="0"/>
        <v>20171</v>
      </c>
      <c r="J4" s="20">
        <f t="shared" si="0"/>
        <v>25210</v>
      </c>
      <c r="K4" s="20">
        <f t="shared" si="0"/>
        <v>27723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2641</v>
      </c>
      <c r="D5" s="28">
        <v>2566</v>
      </c>
      <c r="E5" s="28">
        <v>2826</v>
      </c>
      <c r="F5" s="27">
        <v>5974</v>
      </c>
      <c r="G5" s="28">
        <v>4530</v>
      </c>
      <c r="H5" s="29">
        <v>4530</v>
      </c>
      <c r="I5" s="28">
        <v>15646</v>
      </c>
      <c r="J5" s="28">
        <v>12373</v>
      </c>
      <c r="K5" s="29">
        <v>9901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2472</v>
      </c>
      <c r="D6" s="33">
        <v>4083</v>
      </c>
      <c r="E6" s="33">
        <v>5108</v>
      </c>
      <c r="F6" s="32">
        <v>4159</v>
      </c>
      <c r="G6" s="33">
        <v>3797</v>
      </c>
      <c r="H6" s="34">
        <v>3797</v>
      </c>
      <c r="I6" s="33">
        <v>4525</v>
      </c>
      <c r="J6" s="33">
        <v>12837</v>
      </c>
      <c r="K6" s="34">
        <v>17822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58542</v>
      </c>
      <c r="D8" s="20">
        <f t="shared" ref="D8:K8" si="1">SUM(D9:D15)</f>
        <v>59617</v>
      </c>
      <c r="E8" s="20">
        <f t="shared" si="1"/>
        <v>37287</v>
      </c>
      <c r="F8" s="21">
        <f t="shared" si="1"/>
        <v>38088</v>
      </c>
      <c r="G8" s="20">
        <f t="shared" si="1"/>
        <v>37562</v>
      </c>
      <c r="H8" s="22">
        <f t="shared" si="1"/>
        <v>37562</v>
      </c>
      <c r="I8" s="20">
        <f t="shared" si="1"/>
        <v>55398</v>
      </c>
      <c r="J8" s="20">
        <f t="shared" si="1"/>
        <v>72311</v>
      </c>
      <c r="K8" s="20">
        <f t="shared" si="1"/>
        <v>78801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58429</v>
      </c>
      <c r="D9" s="28">
        <v>59563</v>
      </c>
      <c r="E9" s="28">
        <v>37287</v>
      </c>
      <c r="F9" s="27">
        <v>38088</v>
      </c>
      <c r="G9" s="28">
        <v>37488</v>
      </c>
      <c r="H9" s="29">
        <v>37488</v>
      </c>
      <c r="I9" s="28">
        <v>55228</v>
      </c>
      <c r="J9" s="28">
        <v>72311</v>
      </c>
      <c r="K9" s="29">
        <v>78801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113</v>
      </c>
      <c r="D15" s="36">
        <v>54</v>
      </c>
      <c r="E15" s="36">
        <v>0</v>
      </c>
      <c r="F15" s="35">
        <v>0</v>
      </c>
      <c r="G15" s="36">
        <v>74</v>
      </c>
      <c r="H15" s="37">
        <v>74</v>
      </c>
      <c r="I15" s="36">
        <v>170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53</v>
      </c>
      <c r="E16" s="20">
        <f t="shared" si="2"/>
        <v>22795</v>
      </c>
      <c r="F16" s="21">
        <f t="shared" si="2"/>
        <v>41123</v>
      </c>
      <c r="G16" s="20">
        <f t="shared" si="2"/>
        <v>62707</v>
      </c>
      <c r="H16" s="22">
        <f t="shared" si="2"/>
        <v>62707</v>
      </c>
      <c r="I16" s="20">
        <f t="shared" si="2"/>
        <v>216324</v>
      </c>
      <c r="J16" s="20">
        <f t="shared" si="2"/>
        <v>259120</v>
      </c>
      <c r="K16" s="20">
        <f t="shared" si="2"/>
        <v>102268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22789</v>
      </c>
      <c r="F17" s="27">
        <v>41100</v>
      </c>
      <c r="G17" s="28">
        <v>61100</v>
      </c>
      <c r="H17" s="29">
        <v>61100</v>
      </c>
      <c r="I17" s="28">
        <v>215000</v>
      </c>
      <c r="J17" s="28">
        <v>258792</v>
      </c>
      <c r="K17" s="29">
        <v>101922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53</v>
      </c>
      <c r="E18" s="33">
        <v>6</v>
      </c>
      <c r="F18" s="32">
        <v>23</v>
      </c>
      <c r="G18" s="33">
        <v>1607</v>
      </c>
      <c r="H18" s="34">
        <v>1607</v>
      </c>
      <c r="I18" s="33">
        <v>1324</v>
      </c>
      <c r="J18" s="33">
        <v>328</v>
      </c>
      <c r="K18" s="34">
        <v>346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14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63655</v>
      </c>
      <c r="D26" s="46">
        <f t="shared" ref="D26:K26" si="3">+D4+D8+D16+D24</f>
        <v>66333</v>
      </c>
      <c r="E26" s="46">
        <f t="shared" si="3"/>
        <v>68016</v>
      </c>
      <c r="F26" s="47">
        <f t="shared" si="3"/>
        <v>89344</v>
      </c>
      <c r="G26" s="46">
        <f t="shared" si="3"/>
        <v>108596</v>
      </c>
      <c r="H26" s="48">
        <f t="shared" si="3"/>
        <v>108596</v>
      </c>
      <c r="I26" s="46">
        <f t="shared" si="3"/>
        <v>291893</v>
      </c>
      <c r="J26" s="46">
        <f t="shared" si="3"/>
        <v>356641</v>
      </c>
      <c r="K26" s="46">
        <f t="shared" si="3"/>
        <v>208792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2014-05-29T13:01:45Z</dcterms:created>
  <dcterms:modified xsi:type="dcterms:W3CDTF">2014-05-30T09:16:34Z</dcterms:modified>
</cp:coreProperties>
</file>